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Default Extension="vml" ContentType="application/vnd.openxmlformats-officedocument.vmlDrawing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 windowWidth="19200" windowHeight="7490"/>
  </bookViews>
  <sheets>
    <sheet name="Sheet1" sheetId="1" r:id="rId1"/>
    <sheet name="Sheet2" sheetId="2" r:id="rId2"/>
    <sheet name="Sheet3" sheetId="3" r:id="rId3"/>
  </sheets>
  <definedNames>
    <definedName name="l">Sheet1!$L$5</definedName>
    <definedName name="m">Sheet1!$L$2</definedName>
    <definedName name="g">Sheet1!$L$3</definedName>
    <definedName name="T">Sheet1!$O$2</definedName>
    <definedName name="theta_0">Sheet1!$E$4</definedName>
    <definedName name="dt">Sheet1!$L$4</definedName>
    <definedName name="_xlnm.Print_Area" localSheetId="0">#REF!</definedName>
    <definedName name="_xlnm.Sheet_Title" localSheetId="0">"Sheet1"</definedName>
    <definedName name="_xlnm.Print_Area" localSheetId="1">#REF!</definedName>
    <definedName name="_xlnm.Sheet_Title" localSheetId="1">"Sheet2"</definedName>
    <definedName name="_xlnm.Print_Area" localSheetId="2">#REF!</definedName>
    <definedName name="_xlnm.Sheet_Title" localSheetId="2">"Sheet3"</definedName>
  </definedNames>
  <calcPr calcMode="auto" iterate="1" iterateCount="100" iterateDelta="0.001"/>
  <webPublishing allowPng="1" css="0" characterSet="UTF-8"/>
</workbook>
</file>

<file path=xl/sharedStrings.xml><?xml version="1.0" encoding="utf-8"?>
<sst xmlns="http://schemas.openxmlformats.org/spreadsheetml/2006/main" uniqueCount="14" count="14">
  <si>
    <t>F</t>
  </si>
  <si>
    <t>eps</t>
  </si>
  <si>
    <t>omega</t>
  </si>
  <si>
    <t>theta</t>
  </si>
  <si>
    <t>m</t>
  </si>
  <si>
    <t>T</t>
  </si>
  <si>
    <t>s</t>
  </si>
  <si>
    <t>[N]</t>
  </si>
  <si>
    <t>rad/s*2</t>
  </si>
  <si>
    <t>rad/s</t>
  </si>
  <si>
    <t>rad</t>
  </si>
  <si>
    <t>g</t>
  </si>
  <si>
    <t>dt</t>
  </si>
  <si>
    <t>l</t>
  </si>
</sst>
</file>

<file path=xl/styles.xml><?xml version="1.0" encoding="utf-8"?>
<styleSheet xmlns="http://schemas.openxmlformats.org/spreadsheetml/2006/main">
  <fonts count="1">
    <font>
      <b val="0"/>
      <i val="0"/>
      <u val="none"/>
      <color rgb="FF000000"/>
      <name val="Sans"/>
      <vertAlign val="baseline"/>
      <sz val="10"/>
      <strike val="0"/>
    </font>
  </fonts>
  <fills count="2">
    <fill>
      <patternFill patternType="none"/>
    </fill>
    <fill>
      <patternFill patternType="gray125"/>
    </fill>
  </fills>
  <borders count="1"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 fontId="0" fillId="0" borderId="0" numFmtId="0">
      <alignment horizontal="general" vertical="bottom" wrapText="0" shrinkToFit="0" textRotation="0" indent="0"/>
    </xf>
  </cellStyleXfs>
  <cellXfs count="3"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2" xfId="0">
      <alignment horizontal="general" vertical="bottom" wrapText="0" shrinkToFit="0" textRotation="0" indent="0"/>
    </xf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5" Type="http://schemas.openxmlformats.org/officeDocument/2006/relationships/styles" Target="styles.xml"/>
  <Relationship Id="rId4" Type="http://schemas.openxmlformats.org/officeDocument/2006/relationships/sharedStrings" Target="sharedString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gnmx="http://www.gnumeric.org/ext/spreadsheetml">
  <c:roundedCorners val="0"/>
  <c:chart>
    <c:plotArea>
      <c:scatterChart>
        <c:scatterStyle val="marker"/>
        <c:varyColors val="0"/>
        <c:ser>
          <c:idx val="0"/>
          <c:order val="0"/>
          <c:tx>
            <c:strRef>
              <c:f>"Numerical Full"</c:f>
            </c:strRef>
          </c:tx>
          <c:spPr>
            <a:ln>
              <a:noFill/>
            </a:ln>
            <a:extLst>
              <a:ext uri="http://www.gnumeric.org/ext/spreadsheetml">
                <gnmx:gostyle dashType="auto"/>
              </a:ext>
            </a:extLst>
          </c:spPr>
          <c:marker>
            <c:symbol val="auto"/>
            <c:size val="5"/>
          </c:marker>
          <c:xVal>
            <c:numRef>
              <c:f>Sheet1!$A:$A</c:f>
            </c:numRef>
          </c:xVal>
          <c:yVal>
            <c:numRef>
              <c:f>Sheet1!$E:$E</c:f>
            </c:numRef>
          </c:yVal>
          <c:smooth val="0"/>
        </c:ser>
        <c:ser>
          <c:idx val="1"/>
          <c:order val="1"/>
          <c:tx>
            <c:strRef>
              <c:f>"Analytical (small angle approx.)"</c:f>
            </c:strRef>
          </c:tx>
          <c:spPr>
            <a:ln>
              <a:noFill/>
            </a:ln>
            <a:extLst>
              <a:ext uri="http://www.gnumeric.org/ext/spreadsheetml">
                <gnmx:gostyle dashType="auto"/>
              </a:ext>
            </a:extLst>
          </c:spPr>
          <c:marker>
            <c:symbol val="auto"/>
            <c:size val="5"/>
          </c:marker>
          <c:xVal>
            <c:numRef>
              <c:f>Sheet1!$A:$A</c:f>
            </c:numRef>
          </c:xVal>
          <c:yVal>
            <c:numRef>
              <c:f>Sheet1!$F:$F</c:f>
            </c:numRef>
          </c:yVal>
          <c:smooth val="0"/>
        </c:ser>
        <c:ser>
          <c:idx val="2"/>
          <c:order val="2"/>
          <c:tx>
            <c:strRef>
              <c:f>"Numerical  (small angle approx)"</c:f>
            </c:strRef>
          </c:tx>
          <c:spPr>
            <a:ln>
              <a:noFill/>
            </a:ln>
            <a:extLst>
              <a:ext uri="http://www.gnumeric.org/ext/spreadsheetml">
                <gnmx:gostyle dashType="auto"/>
              </a:ext>
            </a:extLst>
          </c:spPr>
          <c:marker>
            <c:symbol val="auto"/>
            <c:size val="5"/>
          </c:marker>
          <c:xVal>
            <c:numRef>
              <c:f>Sheet1!$A:$A</c:f>
            </c:numRef>
          </c:xVal>
          <c:yVal>
            <c:numRef>
              <c:f>Sheet1!$J:$J</c:f>
            </c:numRef>
          </c:yVal>
          <c:smooth val="0"/>
        </c:ser>
        <c:axId val="1"/>
        <c:axId val="2"/>
      </c:scatterChart>
      <c:valAx>
        <c:axId val="1"/>
        <c:scaling>
          <c:orientation val="minMax"/>
        </c:scaling>
        <c:delete val="0"/>
        <c:axPos val="b"/>
        <c:title>
          <c:tx>
            <c:rich>
              <a:bodyPr wrap="none"/>
              <a:p>
                <a:r>
                  <a:t>t [s]</a:t>
                </a:r>
              </a:p>
            </c:rich>
          </c:tx>
          <c:overlay val="0"/>
          <c:spPr/>
        </c:title>
        <c:numFmt sourceLinked="1" formatCode="0.00"/>
        <c:majorTickMark val="out"/>
        <c:minorTickMark val="none"/>
        <c:spPr/>
        <c:crossAx val="2"/>
        <c:crosses val="min"/>
      </c:valAx>
      <c:valAx>
        <c:axId val="2"/>
        <c:scaling>
          <c:orientation val="minMax"/>
        </c:scaling>
        <c:delete val="0"/>
        <c:axPos val="l"/>
        <c:title>
          <c:tx>
            <c:rich>
              <a:bodyPr wrap="none"/>
              <a:p>
                <a:r>
                  <a:t>Theta [rad]</a:t>
                </a:r>
              </a:p>
            </c:rich>
          </c:tx>
          <c:overlay val="0"/>
          <c:spPr/>
        </c:title>
        <c:numFmt sourceLinked="1" formatCode="0.00"/>
        <c:majorTickMark val="out"/>
        <c:minorTickMark val="none"/>
        <c:spPr/>
        <c:crossAx val="1"/>
        <c:crosses val="min"/>
      </c:valAx>
      <c:spPr>
        <a:solidFill>
          <a:srgbClr val="d0d0d0"/>
        </a:solidFill>
        <a:extLst>
          <a:ext uri="http://www.gnumeric.org/ext/spreadsheetml">
            <gnmx:gostyle pattern="solid" auto-pattern="1" auto-back="1"/>
          </a:ext>
        </a:extLst>
      </c:spPr>
    </c:plotArea>
    <c:legend>
      <c:legendPos val="r"/>
      <c:layout>
        <c:manualLayout>
          <c:xMode val="edge"/>
          <c:yMode val="edge"/>
          <c:x val="0.7257326770742596"/>
          <c:y val="0.7326654706682477"/>
          <c:w val="1"/>
          <c:h val="1"/>
        </c:manualLayout>
      </c:layout>
      <c:spPr>
        <a:extLst>
          <a:ext uri="http://www.gnumeric.org/ext/spreadsheetml">
            <gnmx:gostyle pattern="solid" auto-pattern="1"/>
          </a:ext>
        </a:extLst>
      </c:spPr>
    </c:legend>
  </c:chart>
  <c:spPr>
    <a:extLst>
      <a:ext uri="http://www.gnumeric.org/ext/spreadsheetml">
        <gnmx:gostyle pattern="solid" auto-pattern="1"/>
      </a:ext>
    </a:extLst>
  </c:spPr>
</c:chartSpace>
</file>

<file path=xl/drawings/_rels/drawing1.xml.rels><?xml version="1.0" encoding="UTF-8"?>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gnmx="http://www.gnumeric.org/ext/spreadsheetml">
  <xdr:oneCellAnchor>
    <xdr:from>
      <xdr:col>5</xdr:col>
      <xdr:colOff>486592</xdr:colOff>
      <xdr:row>11</xdr:row>
      <xdr:rowOff>85725</xdr:rowOff>
    </xdr:from>
    <xdr:ext cx="12217400" cy="4597400"/>
    <xdr:graphicFrame macro="">
      <xdr:nvGraphicFramePr>
        <xdr:cNvPr id="1" name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oneCellAnchor>
</xdr:wsDr>
</file>

<file path=xl/worksheets/_rels/sheet1.xml.rels><?xml version="1.0" encoding="UTF-8"?>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W211"/>
  <sheetViews>
    <sheetView workbookViewId="0" tabSelected="1">
      <selection activeCell="G2" sqref="G2"/>
    </sheetView>
  </sheetViews>
  <sheetFormatPr defaultRowHeight="12.75"/>
  <cols>
    <col min="1" max="6" style="1" width="10.999338942307693" customWidth="1"/>
    <col min="7" max="8" style="1" width="10.999338942307693"/>
    <col min="9" max="10" style="1" width="10.999338942307693" customWidth="1"/>
    <col min="11" max="256" style="1" width="10.999338942307693"/>
  </cols>
  <sheetData>
    <row r="1" spans="1:23" ht="13.5">
      <c r="B1" t="inlineStr">
        <is>
          <t>Full solution</t>
        </is>
      </c>
      <c r="F1" t="inlineStr">
        <is>
          <t>Analytical</t>
        </is>
      </c>
      <c r="G1" t="inlineStr">
        <is>
          <t>Small angle numerical solution</t>
        </is>
      </c>
    </row>
    <row r="2" spans="1:23" ht="13.5">
      <c r="A2" t="inlineStr">
        <is>
          <t>t</t>
        </is>
      </c>
      <c r="B2" t="s">
        <v>0</v>
      </c>
      <c r="C2" t="s">
        <v>1</v>
      </c>
      <c r="D2" t="s">
        <v>2</v>
      </c>
      <c r="E2" t="s">
        <v>3</v>
      </c>
      <c r="F2" t="s">
        <v>3</v>
      </c>
      <c r="G2" t="s">
        <v>0</v>
      </c>
      <c r="H2" t="s">
        <v>1</v>
      </c>
      <c r="I2" t="s">
        <v>2</v>
      </c>
      <c r="J2" t="s">
        <v>3</v>
      </c>
      <c r="K2" t="s">
        <v>4</v>
      </c>
      <c r="L2">
        <v>1</v>
      </c>
      <c r="M2" t="inlineStr">
        <is>
          <t>kg</t>
        </is>
      </c>
      <c r="N2" t="s">
        <v>5</v>
      </c>
      <c r="O2">
        <f>2*PI()*SQRT(l/g)</f>
        <v>2.0056578217069698</v>
      </c>
      <c r="P2" t="s">
        <v>6</v>
      </c>
    </row>
    <row r="3" spans="1:23" ht="13.5">
      <c r="A3" t="inlineStr">
        <is>
          <t>[s]</t>
        </is>
      </c>
      <c r="B3" t="s">
        <v>7</v>
      </c>
      <c r="C3" t="s">
        <v>8</v>
      </c>
      <c r="D3" t="s">
        <v>9</v>
      </c>
      <c r="E3" t="s">
        <v>10</v>
      </c>
      <c r="F3" t="s">
        <v>10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>
        <v>9.8140000000000001</v>
      </c>
      <c r="M3" t="inlineStr">
        <is>
          <t>m/s**2</t>
        </is>
      </c>
    </row>
    <row r="4" spans="1:23" ht="13.5">
      <c r="A4">
        <v>0</v>
      </c>
      <c r="D4">
        <v>0</v>
      </c>
      <c r="E4">
        <f>PI()/4</f>
        <v>0.78539816339744828</v>
      </c>
      <c r="F4">
        <f>theta_0*COS(2*PI()/T*A4)</f>
        <v>0.78539816339744828</v>
      </c>
      <c r="I4">
        <v>0</v>
      </c>
      <c r="J4">
        <f>theta_0</f>
        <v>0.78539816339744828</v>
      </c>
      <c r="K4" t="s">
        <v>12</v>
      </c>
      <c r="L4">
        <v>0.02</v>
      </c>
      <c r="M4" t="s">
        <v>6</v>
      </c>
    </row>
    <row r="5" spans="1:23" ht="13.5">
      <c r="A5">
        <f>A4+dt</f>
        <v>0.02</v>
      </c>
      <c r="B5">
        <f>-m*g*SIN(E4)</f>
        <v>-6.939545950564777</v>
      </c>
      <c r="C5">
        <f>B5/m/l</f>
        <v>-6.939545950564777</v>
      </c>
      <c r="D5">
        <f>D4+C5*dt</f>
        <v>-0.13879091901129553</v>
      </c>
      <c r="E5">
        <f>E4+D5*dt</f>
        <v>0.78262234501722239</v>
      </c>
      <c r="F5">
        <f>theta_0*COS(2*PI()/T*A5)</f>
        <v>0.78385708811839216</v>
      </c>
      <c r="G5">
        <f>-m*g*J4</f>
        <v>-7.7078975755825576</v>
      </c>
      <c r="H5">
        <f>G5/m/l</f>
        <v>-7.7078975755825576</v>
      </c>
      <c r="I5">
        <f>I4+H5*dt</f>
        <v>-0.15415795151165115</v>
      </c>
      <c r="J5">
        <f>J4+I5*dt</f>
        <v>0.78231500436721524</v>
      </c>
      <c r="K5" t="s">
        <v>13</v>
      </c>
      <c r="L5">
        <v>1</v>
      </c>
      <c r="M5" t="s">
        <v>4</v>
      </c>
    </row>
    <row r="6" spans="1:23" ht="13.5">
      <c r="A6">
        <f>A5+dt</f>
        <v>0.040000000000000001</v>
      </c>
      <c r="B6">
        <f>-m*g*SIN(E5)</f>
        <v>-6.9202563209366854</v>
      </c>
      <c r="C6">
        <f>B6/m/l</f>
        <v>-6.9202563209366854</v>
      </c>
      <c r="D6">
        <f>D5+C6*dt</f>
        <v>-0.27719604543002924</v>
      </c>
      <c r="E6">
        <f>E5+D6*dt</f>
        <v>0.77707842410862182</v>
      </c>
      <c r="F6">
        <f>theta_0*COS(2*PI()/T*A6)</f>
        <v>0.77923990994755765</v>
      </c>
      <c r="G6">
        <f>-m*g*J5</f>
        <v>-7.6776394528598502</v>
      </c>
      <c r="H6">
        <f>G6/m/l</f>
        <v>-7.6776394528598502</v>
      </c>
      <c r="I6">
        <f>I5+H6*dt</f>
        <v>-0.30771074056884817</v>
      </c>
      <c r="J6">
        <f>J5+I6*dt</f>
        <v>0.77616078955583823</v>
      </c>
    </row>
    <row r="7" spans="1:23" ht="13.5">
      <c r="A7">
        <f>A6+dt</f>
        <v>0.059999999999999998</v>
      </c>
      <c r="B7">
        <f>-m*g*SIN(E6)</f>
        <v>-6.8815712339491908</v>
      </c>
      <c r="C7">
        <f>B7/m/l</f>
        <v>-6.8815712339491908</v>
      </c>
      <c r="D7">
        <f>D6+C7*dt</f>
        <v>-0.41482747010901305</v>
      </c>
      <c r="E7">
        <f>E6+D7*dt</f>
        <v>0.76878187470644155</v>
      </c>
      <c r="F7">
        <f>theta_0*COS(2*PI()/T*A7)</f>
        <v>0.77156474815099263</v>
      </c>
      <c r="G7">
        <f>-m*g*J6</f>
        <v>-7.6172419887009966</v>
      </c>
      <c r="H7">
        <f>G7/m/l</f>
        <v>-7.6172419887009966</v>
      </c>
      <c r="I7">
        <f>I6+H7*dt</f>
        <v>-0.46005558034286809</v>
      </c>
      <c r="J7">
        <f>J6+I7*dt</f>
        <v>0.7669596779489809</v>
      </c>
    </row>
    <row r="8" spans="1:23" ht="13.5">
      <c r="A8">
        <f>A7+dt</f>
        <v>0.080000000000000002</v>
      </c>
      <c r="B8">
        <f>-m*g*SIN(E7)</f>
        <v>-6.8232837718521715</v>
      </c>
      <c r="C8">
        <f>B8/m/l</f>
        <v>-6.8232837718521715</v>
      </c>
      <c r="D8">
        <f>D7+C8*dt</f>
        <v>-0.55129314554605646</v>
      </c>
      <c r="E8">
        <f>E7+D8*dt</f>
        <v>0.75775601179552043</v>
      </c>
      <c r="F8">
        <f>theta_0*COS(2*PI()/T*A8)</f>
        <v>0.76086172248873407</v>
      </c>
      <c r="G8">
        <f>-m*g*J7</f>
        <v>-7.5269422793912986</v>
      </c>
      <c r="H8">
        <f>G8/m/l</f>
        <v>-7.5269422793912986</v>
      </c>
      <c r="I8">
        <f>I7+H8*dt</f>
        <v>-0.61059442593069413</v>
      </c>
      <c r="J8">
        <f>J7+I8*dt</f>
        <v>0.75474778943036702</v>
      </c>
    </row>
    <row r="9" spans="1:23" ht="13.5">
      <c r="A9">
        <f>A8+dt</f>
        <v>0.10000000000000001</v>
      </c>
      <c r="B9">
        <f>-m*g*SIN(E8)</f>
        <v>-6.7450953518596597</v>
      </c>
      <c r="C9">
        <f>B9/m/l</f>
        <v>-6.7450953518596597</v>
      </c>
      <c r="D9">
        <f>D8+C9*dt</f>
        <v>-0.68619505258324964</v>
      </c>
      <c r="E9">
        <f>E8+D9*dt</f>
        <v>0.74403211074385545</v>
      </c>
      <c r="F9">
        <f>theta_0*COS(2*PI()/T*A9)</f>
        <v>0.74717283501535203</v>
      </c>
      <c r="G9">
        <f>-m*g*J8</f>
        <v>-7.4070948054696224</v>
      </c>
      <c r="H9">
        <f>G9/m/l</f>
        <v>-7.4070948054696224</v>
      </c>
      <c r="I9">
        <f>I8+H9*dt</f>
        <v>-0.75873632204008656</v>
      </c>
      <c r="J9">
        <f>J8+I9*dt</f>
        <v>0.73957306298956527</v>
      </c>
    </row>
    <row r="10" spans="1:23" ht="13.5">
      <c r="A10">
        <f>A9+dt</f>
        <v>0.12000000000000001</v>
      </c>
      <c r="B10">
        <f>-m*g*SIN(E9)</f>
        <v>-6.6466297314521112</v>
      </c>
      <c r="C10">
        <f>B10/m/l</f>
        <v>-6.6466297314521112</v>
      </c>
      <c r="D10">
        <f>D9+C10*dt</f>
        <v>-0.81912764721229192</v>
      </c>
      <c r="E10">
        <f>E9+D10*dt</f>
        <v>0.7276495577996096</v>
      </c>
      <c r="F10">
        <f>theta_0*COS(2*PI()/T*A10)</f>
        <v>0.7305518052506168</v>
      </c>
      <c r="G10">
        <f>-m*g*J9</f>
        <v>-7.2581700401795937</v>
      </c>
      <c r="H10">
        <f>G10/m/l</f>
        <v>-7.2581700401795937</v>
      </c>
      <c r="I10">
        <f>I9+H10*dt</f>
        <v>-0.90389972284367848</v>
      </c>
      <c r="J10">
        <f>J9+I10*dt</f>
        <v>0.72149506853269174</v>
      </c>
    </row>
    <row r="11" spans="1:23" ht="13.5">
      <c r="A11">
        <f>A10+dt</f>
        <v>0.14000000000000001</v>
      </c>
      <c r="B11">
        <f>-m*g*SIN(E10)</f>
        <v>-6.5274514189235973</v>
      </c>
      <c r="C11">
        <f>B11/m/l</f>
        <v>-6.5274514189235973</v>
      </c>
      <c r="D11">
        <f>D10+C11*dt</f>
        <v>-0.94967667559076385</v>
      </c>
      <c r="E11">
        <f>E10+D11*dt</f>
        <v>0.70865602428779428</v>
      </c>
      <c r="F11">
        <f>theta_0*COS(2*PI()/T*A11)</f>
        <v>0.71106385936712857</v>
      </c>
      <c r="G11">
        <f>-m*g*J10</f>
        <v>-7.0807526025798371</v>
      </c>
      <c r="H11">
        <f>G11/m/l</f>
        <v>-7.0807526025798371</v>
      </c>
      <c r="I11">
        <f>I10+H11*dt</f>
        <v>-1.0455147748952753</v>
      </c>
      <c r="J11">
        <f>J10+I11*dt</f>
        <v>0.70058477303478628</v>
      </c>
    </row>
    <row r="12" spans="1:23" ht="13.5">
      <c r="A12">
        <f>A11+dt</f>
        <v>0.16</v>
      </c>
      <c r="B12">
        <f>-m*g*SIN(E11)</f>
        <v>-6.3870882298586658</v>
      </c>
      <c r="C12">
        <f>B12/m/l</f>
        <v>-6.3870882298586658</v>
      </c>
      <c r="D12">
        <f>D11+C12*dt</f>
        <v>-1.0774184401879372</v>
      </c>
      <c r="E12">
        <f>E11+D12*dt</f>
        <v>0.68710765548403552</v>
      </c>
      <c r="F12">
        <f>theta_0*COS(2*PI()/T*A12)</f>
        <v>0.68878547422220715</v>
      </c>
      <c r="G12">
        <f>-m*g*J11</f>
        <v>-6.8755389625633923</v>
      </c>
      <c r="H12">
        <f>G12/m/l</f>
        <v>-6.8755389625633923</v>
      </c>
      <c r="I12">
        <f>I11+H12*dt</f>
        <v>-1.1830255541465431</v>
      </c>
      <c r="J12">
        <f>J11+I12*dt</f>
        <v>0.6769242619518554</v>
      </c>
    </row>
    <row r="13" spans="1:23" ht="13.5">
      <c r="A13">
        <f>A12+dt</f>
        <v>0.17999999999999999</v>
      </c>
      <c r="B13">
        <f>-m*g*SIN(E12)</f>
        <v>-6.2250576269285851</v>
      </c>
      <c r="C13">
        <f>B13/m/l</f>
        <v>-6.2250576269285851</v>
      </c>
      <c r="D13">
        <f>D12+C13*dt</f>
        <v>-1.2019195927265089</v>
      </c>
      <c r="E13">
        <f>E12+D13*dt</f>
        <v>0.66306926362950536</v>
      </c>
      <c r="F13">
        <f>theta_0*COS(2*PI()/T*A13)</f>
        <v>0.66380407723853851</v>
      </c>
      <c r="G13">
        <f>-m*g*J12</f>
        <v>-6.6433347067955086</v>
      </c>
      <c r="H13">
        <f>G13/m/l</f>
        <v>-6.6433347067955086</v>
      </c>
      <c r="I13">
        <f>I12+H13*dt</f>
        <v>-1.3158922482824533</v>
      </c>
      <c r="J13">
        <f>J12+I13*dt</f>
        <v>0.65060641698620636</v>
      </c>
    </row>
    <row r="14" spans="1:23" ht="13.5">
      <c r="A14">
        <f>A13+dt</f>
        <v>0.19999999999999998</v>
      </c>
      <c r="B14">
        <f>-m*g*SIN(E13)</f>
        <v>-6.0408963571853436</v>
      </c>
      <c r="C14">
        <f>B14/m/l</f>
        <v>-6.0408963571853436</v>
      </c>
      <c r="D14">
        <f>D13+C14*dt</f>
        <v>-1.3227375198702158</v>
      </c>
      <c r="E14">
        <f>E13+D14*dt</f>
        <v>0.63661451323210105</v>
      </c>
      <c r="F14">
        <f>theta_0*COS(2*PI()/T*A14)</f>
        <v>0.63621770331134397</v>
      </c>
      <c r="G14">
        <f>-m*g*J13</f>
        <v>-6.3850513763026289</v>
      </c>
      <c r="H14">
        <f>G14/m/l</f>
        <v>-6.3850513763026289</v>
      </c>
      <c r="I14">
        <f>I13+H14*dt</f>
        <v>-1.4435932758085059</v>
      </c>
      <c r="J14">
        <f>J13+I14*dt</f>
        <v>0.6217345514700362</v>
      </c>
    </row>
    <row r="15" spans="1:23" ht="13.5">
      <c r="A15">
        <f>A14+dt</f>
        <v>0.21999999999999997</v>
      </c>
      <c r="B15">
        <f>-m*g*SIN(E14)</f>
        <v>-5.8341927595762346</v>
      </c>
      <c r="C15">
        <f>B15/m/l</f>
        <v>-5.8341927595762346</v>
      </c>
      <c r="D15">
        <f>D14+C15*dt</f>
        <v>-1.4394213750617406</v>
      </c>
      <c r="E15">
        <f>E14+D15*dt</f>
        <v>0.60782608573086627</v>
      </c>
      <c r="F15">
        <f>theta_0*COS(2*PI()/T*A15)</f>
        <v>0.6061346100884748</v>
      </c>
      <c r="G15">
        <f>-m*g*J14</f>
        <v>-6.1017028881269351</v>
      </c>
      <c r="H15">
        <f>G15/m/l</f>
        <v>-6.1017028881269351</v>
      </c>
      <c r="I15">
        <f>I14+H15*dt</f>
        <v>-1.5656273335710447</v>
      </c>
      <c r="J15">
        <f>J14+I15*dt</f>
        <v>0.59042200479861529</v>
      </c>
    </row>
    <row r="16" spans="1:23" ht="13.5">
      <c r="A16">
        <f>A15+dt</f>
        <v>0.23999999999999996</v>
      </c>
      <c r="B16">
        <f>-m*g*SIN(E15)</f>
        <v>-5.6046209602688783</v>
      </c>
      <c r="C16">
        <f>B16/m/l</f>
        <v>-5.6046209602688783</v>
      </c>
      <c r="D16">
        <f>D15+C16*dt</f>
        <v>-1.5515137942671182</v>
      </c>
      <c r="E16">
        <f>E15+D16*dt</f>
        <v>0.57679580984552392</v>
      </c>
      <c r="F16">
        <f>theta_0*COS(2*PI()/T*A16)</f>
        <v>0.57367285313319505</v>
      </c>
      <c r="G16">
        <f>-m*g*J15</f>
        <v>-5.7944015550936108</v>
      </c>
      <c r="H16">
        <f>G16/m/l</f>
        <v>-5.7944015550936108</v>
      </c>
      <c r="I16">
        <f>I15+H16*dt</f>
        <v>-1.6815153646729168</v>
      </c>
      <c r="J16">
        <f>J15+I16*dt</f>
        <v>0.556791697505157</v>
      </c>
    </row>
    <row r="17" spans="1:23" ht="13.5">
      <c r="A17">
        <f>A16+dt</f>
        <v>0.25999999999999995</v>
      </c>
      <c r="B17">
        <f>-m*g*SIN(E16)</f>
        <v>-5.3519760122217095</v>
      </c>
      <c r="C17">
        <f>B17/m/l</f>
        <v>-5.3519760122217095</v>
      </c>
      <c r="D17">
        <f>D16+C17*dt</f>
        <v>-1.6585533145115523</v>
      </c>
      <c r="E17">
        <f>E16+D17*dt</f>
        <v>0.54362474355529289</v>
      </c>
      <c r="F17">
        <f>theta_0*COS(2*PI()/T*A17)</f>
        <v>0.53895982263684949</v>
      </c>
      <c r="G17">
        <f>-m*g*J16</f>
        <v>-5.4643537193156106</v>
      </c>
      <c r="H17">
        <f>G17/m/l</f>
        <v>-5.4643537193156106</v>
      </c>
      <c r="I17">
        <f>I16+H17*dt</f>
        <v>-1.790802439059229</v>
      </c>
      <c r="J17">
        <f>J16+I17*dt</f>
        <v>0.5209756487239724</v>
      </c>
    </row>
    <row r="18" spans="1:23" ht="13.5">
      <c r="A18">
        <f>A17+dt</f>
        <v>0.27999999999999997</v>
      </c>
      <c r="B18">
        <f>-m*g*SIN(E17)</f>
        <v>-5.0762088789536879</v>
      </c>
      <c r="C18">
        <f>B18/m/l</f>
        <v>-5.0762088789536879</v>
      </c>
      <c r="D18">
        <f>D17+C18*dt</f>
        <v>-1.7600774920906261</v>
      </c>
      <c r="E18">
        <f>E17+D18*dt</f>
        <v>0.50842319371348033</v>
      </c>
      <c r="F18">
        <f>theta_0*COS(2*PI()/T*A18)</f>
        <v>0.50213174349950074</v>
      </c>
      <c r="G18">
        <f>-m*g*J17</f>
        <v>-5.1128550165770648</v>
      </c>
      <c r="H18">
        <f>G18/m/l</f>
        <v>-5.1128550165770648</v>
      </c>
      <c r="I18">
        <f>I17+H18*dt</f>
        <v>-1.8930595393907703</v>
      </c>
      <c r="J18">
        <f>J17+I18*dt</f>
        <v>0.48311445793615698</v>
      </c>
    </row>
    <row r="19" spans="1:23" ht="13.5">
      <c r="A19">
        <f>A18+dt</f>
        <v>0.29999999999999999</v>
      </c>
      <c r="B19">
        <f>-m*g*SIN(E18)</f>
        <v>-4.7774600240241529</v>
      </c>
      <c r="C19">
        <f>B19/m/l</f>
        <v>-4.7774600240241529</v>
      </c>
      <c r="D19">
        <f>D18+C19*dt</f>
        <v>-1.8556266925711091</v>
      </c>
      <c r="E19">
        <f>E18+D19*dt</f>
        <v>0.47131065986205811</v>
      </c>
      <c r="F19">
        <f>theta_0*COS(2*PI()/T*A19)</f>
        <v>0.46333314074037757</v>
      </c>
      <c r="G19">
        <f>-m*g*J18</f>
        <v>-4.741285290185445</v>
      </c>
      <c r="H19">
        <f>G19/m/l</f>
        <v>-4.741285290185445</v>
      </c>
      <c r="I19">
        <f>I18+H19*dt</f>
        <v>-1.9878852451944793</v>
      </c>
      <c r="J19">
        <f>J18+I19*dt</f>
        <v>0.4433567530322674</v>
      </c>
    </row>
    <row r="20" spans="1:23" ht="13.5">
      <c r="A20">
        <f>A19+dt</f>
        <v>0.32000000000000001</v>
      </c>
      <c r="B20">
        <f>-m*g*SIN(E19)</f>
        <v>-4.4560902626140901</v>
      </c>
      <c r="C20">
        <f>B20/m/l</f>
        <v>-4.4560902626140901</v>
      </c>
      <c r="D20">
        <f>D19+C20*dt</f>
        <v>-1.9447484978233909</v>
      </c>
      <c r="E20">
        <f>E19+D20*dt</f>
        <v>0.43241568990559032</v>
      </c>
      <c r="F20">
        <f>theta_0*COS(2*PI()/T*A20)</f>
        <v>0.42271627233603404</v>
      </c>
      <c r="G20">
        <f>-m*g*J19</f>
        <v>-4.3511031742586725</v>
      </c>
      <c r="H20">
        <f>G20/m/l</f>
        <v>-4.3511031742586725</v>
      </c>
      <c r="I20">
        <f>I19+H20*dt</f>
        <v>-2.0749073086796526</v>
      </c>
      <c r="J20">
        <f>J19+I20*dt</f>
        <v>0.40185860685867436</v>
      </c>
    </row>
    <row r="21" spans="1:23" ht="13.5">
      <c r="A21">
        <f>A20+dt</f>
        <v>0.34000000000000002</v>
      </c>
      <c r="B21">
        <f>-m*g*SIN(E20)</f>
        <v>-4.1127074758521829</v>
      </c>
      <c r="C21">
        <f>B21/m/l</f>
        <v>-4.1127074758521829</v>
      </c>
      <c r="D21">
        <f>D20+C21*dt</f>
        <v>-2.0270026473404346</v>
      </c>
      <c r="E21">
        <f>E20+D21*dt</f>
        <v>0.39187563695878164</v>
      </c>
      <c r="F21">
        <f>theta_0*COS(2*PI()/T*A21)</f>
        <v>0.38044053171193909</v>
      </c>
      <c r="G21">
        <f>-m*g*J20</f>
        <v>-3.9438403677110303</v>
      </c>
      <c r="H21">
        <f>G21/m/l</f>
        <v>-3.9438403677110303</v>
      </c>
      <c r="I21">
        <f>I20+H21*dt</f>
        <v>-2.1537841160338731</v>
      </c>
      <c r="J21">
        <f>J20+I21*dt</f>
        <v>0.35878292453799687</v>
      </c>
    </row>
    <row r="22" spans="1:23" ht="13.5">
      <c r="A22">
        <f>A21+dt</f>
        <v>0.36000000000000004</v>
      </c>
      <c r="B22">
        <f>-m*g*SIN(E21)</f>
        <v>-3.7481877974347286</v>
      </c>
      <c r="C22">
        <f>B22/m/l</f>
        <v>-3.7481877974347286</v>
      </c>
      <c r="D22">
        <f>D21+C22*dt</f>
        <v>-2.1019664032891292</v>
      </c>
      <c r="E22">
        <f>E21+D22*dt</f>
        <v>0.34983630889299905</v>
      </c>
      <c r="F22">
        <f>theta_0*COS(2*PI()/T*A22)</f>
        <v>0.33667182223231229</v>
      </c>
      <c r="G22">
        <f>-m*g*J21</f>
        <v>-3.5210956214159013</v>
      </c>
      <c r="H22">
        <f>G22/m/l</f>
        <v>-3.5210956214159013</v>
      </c>
      <c r="I22">
        <f>I21+H22*dt</f>
        <v>-2.224206028462191</v>
      </c>
      <c r="J22">
        <f>J21+I22*dt</f>
        <v>0.31429880396875304</v>
      </c>
    </row>
    <row r="23" spans="1:23" ht="13.5">
      <c r="A23">
        <f>A22+dt</f>
        <v>0.38000000000000006</v>
      </c>
      <c r="B23">
        <f>-m*g*SIN(E22)</f>
        <v>-3.3636899683515531</v>
      </c>
      <c r="C23">
        <f>B23/m/l</f>
        <v>-3.3636899683515531</v>
      </c>
      <c r="D23">
        <f>D22+C23*dt</f>
        <v>-2.1692402026561601</v>
      </c>
      <c r="E23">
        <f>E22+D23*dt</f>
        <v>0.30645150483987582</v>
      </c>
      <c r="F23">
        <f>theta_0*COS(2*PI()/T*A23)</f>
        <v>0.29158190614290014</v>
      </c>
      <c r="G23">
        <f>-m*g*J22</f>
        <v>-3.0845284621493425</v>
      </c>
      <c r="H23">
        <f>G23/m/l</f>
        <v>-3.0845284621493425</v>
      </c>
      <c r="I23">
        <f>I22+H23*dt</f>
        <v>-2.2858965977051779</v>
      </c>
      <c r="J23">
        <f>J22+I23*dt</f>
        <v>0.26858087201464947</v>
      </c>
    </row>
    <row r="24" spans="1:23" ht="13.5">
      <c r="A24">
        <f>A23+dt</f>
        <v>0.40000000000000008</v>
      </c>
      <c r="B24">
        <f>-m*g*SIN(E23)</f>
        <v>-2.9606617273606348</v>
      </c>
      <c r="C24">
        <f>B24/m/l</f>
        <v>-2.9606617273606348</v>
      </c>
      <c r="D24">
        <f>D23+C24*dt</f>
        <v>-2.2284534372033726</v>
      </c>
      <c r="E24">
        <f>E23+D24*dt</f>
        <v>0.26188243609580836</v>
      </c>
      <c r="F24">
        <f>theta_0*COS(2*PI()/T*A24)</f>
        <v>0.24534773052165215</v>
      </c>
      <c r="G24">
        <f>-m*g*J23</f>
        <v>-2.6358526779517701</v>
      </c>
      <c r="H24">
        <f>G24/m/l</f>
        <v>-2.6358526779517701</v>
      </c>
      <c r="I24">
        <f>I23+H24*dt</f>
        <v>-2.3386136512642133</v>
      </c>
      <c r="J24">
        <f>J23+I24*dt</f>
        <v>0.22180859898936522</v>
      </c>
    </row>
    <row r="25" spans="1:23" ht="13.5">
      <c r="A25">
        <f>A24+dt</f>
        <v>0.4200000000000001</v>
      </c>
      <c r="B25">
        <f>-m*g*SIN(E24)</f>
        <v>-2.5408373641815776</v>
      </c>
      <c r="C25">
        <f>B25/m/l</f>
        <v>-2.5408373641815776</v>
      </c>
      <c r="D25">
        <f>D24+C25*dt</f>
        <v>-2.2792701844870042</v>
      </c>
      <c r="E25">
        <f>E24+D25*dt</f>
        <v>0.21629703240606826</v>
      </c>
      <c r="F25">
        <f>theta_0*COS(2*PI()/T*A25)</f>
        <v>0.19815073288247681</v>
      </c>
      <c r="G25">
        <f>-m*g*J24</f>
        <v>-2.1768295904816304</v>
      </c>
      <c r="H25">
        <f>G25/m/l</f>
        <v>-2.1768295904816304</v>
      </c>
      <c r="I25">
        <f>I24+H25*dt</f>
        <v>-2.3821502430738457</v>
      </c>
      <c r="J25">
        <f>J24+I25*dt</f>
        <v>0.17416559412788832</v>
      </c>
    </row>
    <row r="26" spans="1:23" ht="13.5">
      <c r="A26">
        <f>A25+dt</f>
        <v>0.44000000000000011</v>
      </c>
      <c r="B26">
        <f>-m*g*SIN(E25)</f>
        <v>-2.1062259034761528</v>
      </c>
      <c r="C26">
        <f>B26/m/l</f>
        <v>-2.1062259034761528</v>
      </c>
      <c r="D26">
        <f>D25+C26*dt</f>
        <v>-2.3213947025565274</v>
      </c>
      <c r="E26">
        <f>E25+D26*dt</f>
        <v>0.16986913835493772</v>
      </c>
      <c r="F26">
        <f>theta_0*COS(2*PI()/T*A26)</f>
        <v>0.15017612915710668</v>
      </c>
      <c r="G26">
        <f>-m*g*J25</f>
        <v>-1.709261140771096</v>
      </c>
      <c r="H26">
        <f>G26/m/l</f>
        <v>-1.709261140771096</v>
      </c>
      <c r="I26">
        <f>I25+H26*dt</f>
        <v>-2.4163354658892677</v>
      </c>
      <c r="J26">
        <f>J25+I26*dt</f>
        <v>0.12583888481010297</v>
      </c>
    </row>
    <row r="27" spans="1:23" ht="13.5">
      <c r="A27">
        <f>A26+dt</f>
        <v>0.46000000000000013</v>
      </c>
      <c r="B27">
        <f>-m*g*SIN(E26)</f>
        <v>-1.6590897964864206</v>
      </c>
      <c r="C27">
        <f>B27/m/l</f>
        <v>-1.6590897964864206</v>
      </c>
      <c r="D27">
        <f>D26+C27*dt</f>
        <v>-2.3545764984862556</v>
      </c>
      <c r="E27">
        <f>E26+D27*dt</f>
        <v>0.12277760838521261</v>
      </c>
      <c r="F27">
        <f>theta_0*COS(2*PI()/T*A27)</f>
        <v>0.10161218684925934</v>
      </c>
      <c r="G27">
        <f>-m*g*J26</f>
        <v>-1.2349828155263505</v>
      </c>
      <c r="H27">
        <f>G27/m/l</f>
        <v>-1.2349828155263505</v>
      </c>
      <c r="I27">
        <f>I26+H27*dt</f>
        <v>-2.4410351221997946</v>
      </c>
      <c r="J27">
        <f>J26+I27*dt</f>
        <v>0.07701818236610708</v>
      </c>
    </row>
    <row r="28" spans="1:23" ht="13.5">
      <c r="A28">
        <f>A27+dt</f>
        <v>0.48000000000000015</v>
      </c>
      <c r="B28">
        <f>-m*g*SIN(E27)</f>
        <v>-1.2019144515382278</v>
      </c>
      <c r="C28">
        <f>B28/m/l</f>
        <v>-1.2019144515382278</v>
      </c>
      <c r="D28">
        <f>D27+C28*dt</f>
        <v>-2.3786147875170203</v>
      </c>
      <c r="E28">
        <f>E27+D28*dt</f>
        <v>0.075205312634872207</v>
      </c>
      <c r="F28">
        <f>theta_0*COS(2*PI()/T*A28)</f>
        <v>0.052649486213465914</v>
      </c>
      <c r="G28">
        <f>-m*g*J27</f>
        <v>-0.75585644174097488</v>
      </c>
      <c r="H28">
        <f>G28/m/l</f>
        <v>-0.75585644174097488</v>
      </c>
      <c r="I28">
        <f>I27+H28*dt</f>
        <v>-2.4561522510346139</v>
      </c>
      <c r="J28">
        <f>J27+I28*dt</f>
        <v>0.027895137345414801</v>
      </c>
    </row>
    <row r="29" spans="1:23" ht="13.5">
      <c r="A29">
        <f>A28+dt</f>
        <v>0.50000000000000011</v>
      </c>
      <c r="B29">
        <f>-m*g*SIN(E28)</f>
        <v>-0.73736940550252361</v>
      </c>
      <c r="C29">
        <f>B29/m/l</f>
        <v>-0.73736940550252361</v>
      </c>
      <c r="D29">
        <f>D28+C29*dt</f>
        <v>-2.3933621756270709</v>
      </c>
      <c r="E29">
        <f>E28+D29*dt</f>
        <v>0.027338069122330791</v>
      </c>
      <c r="F29">
        <f>theta_0*COS(2*PI()/T*A29)</f>
        <v>0.0034801723579328328</v>
      </c>
      <c r="G29">
        <f>-m*g*J28</f>
        <v>-0.27376287790790088</v>
      </c>
      <c r="H29">
        <f>G29/m/l</f>
        <v>-0.27376287790790088</v>
      </c>
      <c r="I29">
        <f>I28+H29*dt</f>
        <v>-2.4616275085927719</v>
      </c>
      <c r="J29">
        <f>J28+I29*dt</f>
        <v>-0.021337412826440638</v>
      </c>
    </row>
    <row r="30" spans="1:23" ht="13.5">
      <c r="A30">
        <f>A29+dt</f>
        <v>0.52000000000000013</v>
      </c>
      <c r="B30">
        <f>-m*g*SIN(E29)</f>
        <v>-0.26826239224102161</v>
      </c>
      <c r="C30">
        <f>B30/m/l</f>
        <v>-0.26826239224102161</v>
      </c>
      <c r="D30">
        <f>D29+C30*dt</f>
        <v>-2.3987274234718914</v>
      </c>
      <c r="E30">
        <f>E29+D30*dt</f>
        <v>-0.020636479347107037</v>
      </c>
      <c r="F30">
        <f>theta_0*COS(2*PI()/T*A30)</f>
        <v>-0.045702798793574723</v>
      </c>
      <c r="G30">
        <f>-m*g*J29</f>
        <v>0.20940536947868843</v>
      </c>
      <c r="H30">
        <f>G30/m/l</f>
        <v>0.20940536947868843</v>
      </c>
      <c r="I30">
        <f>I29+H30*dt</f>
        <v>-2.4574394012031981</v>
      </c>
      <c r="J30">
        <f>J29+I30*dt</f>
        <v>-0.07048620085050461</v>
      </c>
    </row>
    <row r="31" spans="1:23" ht="13.5">
      <c r="A31">
        <f>A30+dt</f>
        <v>0.54000000000000015</v>
      </c>
      <c r="B31">
        <f>-m*g*SIN(E30)</f>
        <v>0.20251203382475336</v>
      </c>
      <c r="C31">
        <f>B31/m/l</f>
        <v>0.20251203382475336</v>
      </c>
      <c r="D31">
        <f>D30+C31*dt</f>
        <v>-2.3946771827953963</v>
      </c>
      <c r="E31">
        <f>E30+D31*dt</f>
        <v>-0.068530023003014973</v>
      </c>
      <c r="F31">
        <f>theta_0*COS(2*PI()/T*A31)</f>
        <v>-0.094706417721746844</v>
      </c>
      <c r="G31">
        <f>-m*g*J30</f>
        <v>0.69175157514685226</v>
      </c>
      <c r="H31">
        <f>G31/m/l</f>
        <v>0.69175157514685226</v>
      </c>
      <c r="I31">
        <f>I30+H31*dt</f>
        <v>-2.4436043697002612</v>
      </c>
      <c r="J31">
        <f>J30+I31*dt</f>
        <v>-0.11935828824450984</v>
      </c>
    </row>
    <row r="32" spans="1:23" ht="13.5">
      <c r="A32">
        <f>A31+dt</f>
        <v>0.56000000000000016</v>
      </c>
      <c r="B32">
        <f>-m*g*SIN(E31)</f>
        <v>0.6720273432246241</v>
      </c>
      <c r="C32">
        <f>B32/m/l</f>
        <v>0.6720273432246241</v>
      </c>
      <c r="D32">
        <f>D31+C32*dt</f>
        <v>-2.3812366359309038</v>
      </c>
      <c r="E32">
        <f>E31+D32*dt</f>
        <v>-0.11615475572163306</v>
      </c>
      <c r="F32">
        <f>theta_0*COS(2*PI()/T*A32)</f>
        <v>-0.14333837874206867</v>
      </c>
      <c r="G32">
        <f>-m*g*J31</f>
        <v>1.1713822408316195</v>
      </c>
      <c r="H32">
        <f>G32/m/l</f>
        <v>1.1713822408316195</v>
      </c>
      <c r="I32">
        <f>I31+H32*dt</f>
        <v>-2.4201767248836288</v>
      </c>
      <c r="J32">
        <f>J31+I32*dt</f>
        <v>-0.1677618227421824</v>
      </c>
    </row>
    <row r="33" spans="1:23" ht="13.5">
      <c r="A33">
        <f>A32+dt</f>
        <v>0.58000000000000018</v>
      </c>
      <c r="B33">
        <f>-m*g*SIN(E32)</f>
        <v>1.1373811638168316</v>
      </c>
      <c r="C33">
        <f>B33/m/l</f>
        <v>1.1373811638168316</v>
      </c>
      <c r="D33">
        <f>D32+C33*dt</f>
        <v>-2.3584890126545672</v>
      </c>
      <c r="E33">
        <f>E32+D33*dt</f>
        <v>-0.16332453597472441</v>
      </c>
      <c r="F33">
        <f>theta_0*COS(2*PI()/T*A33)</f>
        <v>-0.19140783467308925</v>
      </c>
      <c r="G33">
        <f>-m*g*J32</f>
        <v>1.6464145283917782</v>
      </c>
      <c r="H33">
        <f>G33/m/l</f>
        <v>1.6464145283917782</v>
      </c>
      <c r="I33">
        <f>I32+H33*dt</f>
        <v>-2.3872484343157931</v>
      </c>
      <c r="J33">
        <f>J32+I33*dt</f>
        <v>-0.21550679142849827</v>
      </c>
    </row>
    <row r="34" spans="1:23" ht="13.5">
      <c r="A34">
        <f>A33+dt</f>
        <v>0.6000000000000002</v>
      </c>
      <c r="B34">
        <f>-m*g*SIN(E33)</f>
        <v>1.5957504404741876</v>
      </c>
      <c r="C34">
        <f>B34/m/l</f>
        <v>1.5957504404741876</v>
      </c>
      <c r="D34">
        <f>D33+C34*dt</f>
        <v>-2.3265740038450833</v>
      </c>
      <c r="E34">
        <f>E33+D34*dt</f>
        <v>-0.20985601605162607</v>
      </c>
      <c r="F34">
        <f>theta_0*COS(2*PI()/T*A34)</f>
        <v>-0.23872614578106527</v>
      </c>
      <c r="G34">
        <f>-m*g*J33</f>
        <v>2.1149836510792821</v>
      </c>
      <c r="H34">
        <f>G34/m/l</f>
        <v>2.1149836510792821</v>
      </c>
      <c r="I34">
        <f>I33+H34*dt</f>
        <v>-2.3449487612942077</v>
      </c>
      <c r="J34">
        <f>J33+I34*dt</f>
        <v>-0.26240576665438242</v>
      </c>
    </row>
    <row r="35" spans="1:23" ht="13.5">
      <c r="A35">
        <f>A34+dt</f>
        <v>0.62000000000000022</v>
      </c>
      <c r="B35">
        <f>-m*g*SIN(E34)</f>
        <v>2.0444434210206777</v>
      </c>
      <c r="C35">
        <f>B35/m/l</f>
        <v>2.0444434210206777</v>
      </c>
      <c r="D35">
        <f>D34+C35*dt</f>
        <v>-2.2856851354246697</v>
      </c>
      <c r="E35">
        <f>E34+D35*dt</f>
        <v>-0.25556971876011947</v>
      </c>
      <c r="F35">
        <f>theta_0*COS(2*PI()/T*A35)</f>
        <v>-0.28510762006188078</v>
      </c>
      <c r="G35">
        <f>-m*g*J34</f>
        <v>2.575250193946109</v>
      </c>
      <c r="H35">
        <f>G35/m/l</f>
        <v>2.575250193946109</v>
      </c>
      <c r="I35">
        <f>I34+H35*dt</f>
        <v>-2.2934437574152855</v>
      </c>
      <c r="J35">
        <f>J34+I35*dt</f>
        <v>-0.30827464180268815</v>
      </c>
    </row>
    <row r="36" spans="1:23" ht="13.5">
      <c r="A36">
        <f>A35+dt</f>
        <v>0.64000000000000024</v>
      </c>
      <c r="B36">
        <f>-m*g*SIN(E35)</f>
        <v>2.4809464565777484</v>
      </c>
      <c r="C36">
        <f>B36/m/l</f>
        <v>2.4809464565777484</v>
      </c>
      <c r="D36">
        <f>D35+C36*dt</f>
        <v>-2.2360662062931147</v>
      </c>
      <c r="E36">
        <f>E35+D36*dt</f>
        <v>-0.30029104288598174</v>
      </c>
      <c r="F36">
        <f>theta_0*COS(2*PI()/T*A36)</f>
        <v>-0.33037024195514464</v>
      </c>
      <c r="G36">
        <f>-m*g*J35</f>
        <v>3.0254073346515815</v>
      </c>
      <c r="H36">
        <f>G36/m/l</f>
        <v>3.0254073346515815</v>
      </c>
      <c r="I36">
        <f>I35+H36*dt</f>
        <v>-2.232935610722254</v>
      </c>
      <c r="J36">
        <f>J35+I36*dt</f>
        <v>-0.35293335401713322</v>
      </c>
    </row>
    <row r="37" spans="1:23" ht="13.5">
      <c r="A37">
        <f>A36+dt</f>
        <v>0.66000000000000025</v>
      </c>
      <c r="B37">
        <f>-m*g*SIN(E36)</f>
        <v>2.9029639080277105</v>
      </c>
      <c r="C37">
        <f>B37/m/l</f>
        <v>2.9029639080277105</v>
      </c>
      <c r="D37">
        <f>D36+C37*dt</f>
        <v>-2.1780069281325605</v>
      </c>
      <c r="E37">
        <f>E36+D37*dt</f>
        <v>-0.34385118144863297</v>
      </c>
      <c r="F37">
        <f>theta_0*COS(2*PI()/T*A37)</f>
        <v>-0.37433638663076263</v>
      </c>
      <c r="G37">
        <f>-m*g*J36</f>
        <v>3.4636879363241455</v>
      </c>
      <c r="H37">
        <f>G37/m/l</f>
        <v>3.4636879363241455</v>
      </c>
      <c r="I37">
        <f>I36+H37*dt</f>
        <v>-2.1636618519957711</v>
      </c>
      <c r="J37">
        <f>J36+I37*dt</f>
        <v>-0.39620659105704864</v>
      </c>
    </row>
    <row r="38" spans="1:23" ht="13.5">
      <c r="A38">
        <f>A37+dt</f>
        <v>0.68000000000000027</v>
      </c>
      <c r="B38">
        <f>-m*g*SIN(E37)</f>
        <v>3.308449842477823</v>
      </c>
      <c r="C38">
        <f>B38/m/l</f>
        <v>3.308449842477823</v>
      </c>
      <c r="D38">
        <f>D37+C38*dt</f>
        <v>-2.111837931283004</v>
      </c>
      <c r="E38">
        <f>E37+D38*dt</f>
        <v>-0.38608794007429303</v>
      </c>
      <c r="F38">
        <f>theta_0*COS(2*PI()/T*A38)</f>
        <v>-0.41683351704489469</v>
      </c>
      <c r="G38">
        <f>-m*g*J37</f>
        <v>3.8883714846338755</v>
      </c>
      <c r="H38">
        <f>G38/m/l</f>
        <v>3.8883714846338755</v>
      </c>
      <c r="I38">
        <f>I37+H38*dt</f>
        <v>-2.0858944223030935</v>
      </c>
      <c r="J38">
        <f>J37+I38*dt</f>
        <v>-0.43792447950311053</v>
      </c>
    </row>
    <row r="39" spans="1:23" ht="13.5">
      <c r="A39">
        <f>A38+dt</f>
        <v>0.70000000000000029</v>
      </c>
      <c r="B39">
        <f>-m*g*SIN(E38)</f>
        <v>3.6956306523856881</v>
      </c>
      <c r="C39">
        <f>B39/m/l</f>
        <v>3.6956306523856881</v>
      </c>
      <c r="D39">
        <f>D38+C39*dt</f>
        <v>-2.0379253182352901</v>
      </c>
      <c r="E39">
        <f>E38+D39*dt</f>
        <v>-0.42684644643899883</v>
      </c>
      <c r="F39">
        <f>theta_0*COS(2*PI()/T*A39)</f>
        <v>-0.45769486102983226</v>
      </c>
      <c r="G39">
        <f>-m*g*J38</f>
        <v>4.2977908418435264</v>
      </c>
      <c r="H39">
        <f>G39/m/l</f>
        <v>4.2977908418435264</v>
      </c>
      <c r="I39">
        <f>I38+H39*dt</f>
        <v>-1.9999386054662229</v>
      </c>
      <c r="J39">
        <f>J38+I39*dt</f>
        <v>-0.47792325161243498</v>
      </c>
    </row>
    <row r="40" spans="1:23" ht="13.5">
      <c r="A40">
        <f>A39+dt</f>
        <v>0.72000000000000031</v>
      </c>
      <c r="B40">
        <f>-m*g*SIN(E39)</f>
        <v>4.0630182006037474</v>
      </c>
      <c r="C40">
        <f>B40/m/l</f>
        <v>4.0630182006037474</v>
      </c>
      <c r="D40">
        <f>D39+C40*dt</f>
        <v>-1.9566649542232151</v>
      </c>
      <c r="E40">
        <f>E39+D40*dt</f>
        <v>-0.46597974552346311</v>
      </c>
      <c r="F40">
        <f>theta_0*COS(2*PI()/T*A40)</f>
        <v>-0.49676006576068032</v>
      </c>
      <c r="G40">
        <f>-m*g*J39</f>
        <v>4.6903387913244368</v>
      </c>
      <c r="H40">
        <f>G40/m/l</f>
        <v>4.6903387913244368</v>
      </c>
      <c r="I40">
        <f>I39+H40*dt</f>
        <v>-1.9061318296397343</v>
      </c>
      <c r="J40">
        <f>J39+I40*dt</f>
        <v>-0.51604588820522967</v>
      </c>
    </row>
    <row r="41" spans="1:23" ht="13.5">
      <c r="A41">
        <f>A40+dt</f>
        <v>0.74000000000000032</v>
      </c>
      <c r="B41">
        <f>-m*g*SIN(E40)</f>
        <v>4.4094135531243532</v>
      </c>
      <c r="C41">
        <f>B41/m/l</f>
        <v>4.4094135531243532</v>
      </c>
      <c r="D41">
        <f>D40+C41*dt</f>
        <v>-1.868476683160728</v>
      </c>
      <c r="E41">
        <f>E40+D41*dt</f>
        <v>-0.50334927918667771</v>
      </c>
      <c r="F41">
        <f>theta_0*COS(2*PI()/T*A41)</f>
        <v>-0.53387582703050818</v>
      </c>
      <c r="G41">
        <f>-m*g*J40</f>
        <v>5.064474346846124</v>
      </c>
      <c r="H41">
        <f>G41/m/l</f>
        <v>5.064474346846124</v>
      </c>
      <c r="I41">
        <f>I40+H41*dt</f>
        <v>-1.8048423427028117</v>
      </c>
      <c r="J41">
        <f>J40+I41*dt</f>
        <v>-0.55214273505928591</v>
      </c>
    </row>
    <row r="42" spans="1:23" ht="13.5">
      <c r="A42">
        <f>A41+dt</f>
        <v>0.76000000000000034</v>
      </c>
      <c r="B42">
        <f>-m*g*SIN(E41)</f>
        <v>4.7339017779787191</v>
      </c>
      <c r="C42">
        <f>B42/m/l</f>
        <v>4.7339017779787191</v>
      </c>
      <c r="D42">
        <f>D41+C42*dt</f>
        <v>-1.7737986476011536</v>
      </c>
      <c r="E42">
        <f>E41+D42*dt</f>
        <v>-0.53882525213870081</v>
      </c>
      <c r="F42">
        <f>theta_0*COS(2*PI()/T*A42)</f>
        <v>-0.56889649086449956</v>
      </c>
      <c r="G42">
        <f>-m*g*J41</f>
        <v>5.4187288018718318</v>
      </c>
      <c r="H42">
        <f>G42/m/l</f>
        <v>5.4187288018718318</v>
      </c>
      <c r="I42">
        <f>I41+H42*dt</f>
        <v>-1.6964677666653751</v>
      </c>
      <c r="J42">
        <f>J41+I42*dt</f>
        <v>-0.58607209039259345</v>
      </c>
    </row>
    <row r="43" spans="1:23" ht="13.5">
      <c r="A43">
        <f>A42+dt</f>
        <v>0.78000000000000036</v>
      </c>
      <c r="B43">
        <f>-m*g*SIN(E42)</f>
        <v>5.0358386403394091</v>
      </c>
      <c r="C43">
        <f>B43/m/l</f>
        <v>5.0358386403394091</v>
      </c>
      <c r="D43">
        <f>D42+C43*dt</f>
        <v>-1.6730818747943654</v>
      </c>
      <c r="E43">
        <f>E42+D43*dt</f>
        <v>-0.57228688963458807</v>
      </c>
      <c r="F43">
        <f>theta_0*COS(2*PI()/T*A43)</f>
        <v>-0.60168462511217113</v>
      </c>
      <c r="G43">
        <f>-m*g*J42</f>
        <v>5.7517114951129118</v>
      </c>
      <c r="H43">
        <f>G43/m/l</f>
        <v>5.7517114951129118</v>
      </c>
      <c r="I43">
        <f>I42+H43*dt</f>
        <v>-1.5814335367631169</v>
      </c>
      <c r="J43">
        <f>J42+I43*dt</f>
        <v>-0.61770076112785577</v>
      </c>
    </row>
    <row r="44" spans="1:23" ht="13.5">
      <c r="A44">
        <f>A43+dt</f>
        <v>0.80000000000000038</v>
      </c>
      <c r="B44">
        <f>-m*g*SIN(E43)</f>
        <v>5.3148302951608271</v>
      </c>
      <c r="C44">
        <f>B44/m/l</f>
        <v>5.3148302951608271</v>
      </c>
      <c r="D44">
        <f>D43+C44*dt</f>
        <v>-1.5667852688911488</v>
      </c>
      <c r="E44">
        <f>E43+D44*dt</f>
        <v>-0.603622595012411</v>
      </c>
      <c r="F44">
        <f>theta_0*COS(2*PI()/T*A44)</f>
        <v>-0.63211155877455616</v>
      </c>
      <c r="G44">
        <f>-m*g*J43</f>
        <v>6.0621152697087766</v>
      </c>
      <c r="H44">
        <f>G44/m/l</f>
        <v>6.0621152697087766</v>
      </c>
      <c r="I44">
        <f>I43+H44*dt</f>
        <v>-1.4601912313689414</v>
      </c>
      <c r="J44">
        <f>J43+I44*dt</f>
        <v>-0.64690458575523457</v>
      </c>
    </row>
    <row r="45" spans="1:23" ht="13.5">
      <c r="A45">
        <f>A44+dt</f>
        <v>0.8200000000000004</v>
      </c>
      <c r="B45">
        <f>-m*g*SIN(E44)</f>
        <v>5.5707072627959455</v>
      </c>
      <c r="C45">
        <f>B45/m/l</f>
        <v>5.5707072627959455</v>
      </c>
      <c r="D45">
        <f>D44+C45*dt</f>
        <v>-1.4553711236352298</v>
      </c>
      <c r="E45">
        <f>E44+D45*dt</f>
        <v>-0.63273001748511559</v>
      </c>
      <c r="F45">
        <f>theta_0*COS(2*PI()/T*A45)</f>
        <v>-0.66005788694986123</v>
      </c>
      <c r="G45">
        <f>-m*g*J44</f>
        <v>6.348721604601872</v>
      </c>
      <c r="H45">
        <f>G45/m/l</f>
        <v>6.348721604601872</v>
      </c>
      <c r="I45">
        <f>I44+H45*dt</f>
        <v>-1.333216799276904</v>
      </c>
      <c r="J45">
        <f>J44+I45*dt</f>
        <v>-0.67356892174077265</v>
      </c>
    </row>
    <row r="46" spans="1:23" ht="13.5">
      <c r="A46">
        <f>A45+dt</f>
        <v>0.84000000000000041</v>
      </c>
      <c r="B46">
        <f>-m*g*SIN(E45)</f>
        <v>5.8034940708796015</v>
      </c>
      <c r="C46">
        <f>B46/m/l</f>
        <v>5.8034940708796015</v>
      </c>
      <c r="D46">
        <f>D45+C46*dt</f>
        <v>-1.3393012422176378</v>
      </c>
      <c r="E46">
        <f>E45+D46*dt</f>
        <v>-0.65951604232946837</v>
      </c>
      <c r="F46">
        <f>theta_0*COS(2*PI()/T*A46)</f>
        <v>-0.6854139394160299</v>
      </c>
      <c r="G46">
        <f>-m*g*J45</f>
        <v>6.6104053979639428</v>
      </c>
      <c r="H46">
        <f>G46/m/l</f>
        <v>6.6104053979639428</v>
      </c>
      <c r="I46">
        <f>I45+H46*dt</f>
        <v>-1.201008691317625</v>
      </c>
      <c r="J46">
        <f>J45+I46*dt</f>
        <v>-0.69758909556712512</v>
      </c>
    </row>
    <row r="47" spans="1:23" ht="13.5">
      <c r="A47">
        <f>A46+dt</f>
        <v>0.86000000000000043</v>
      </c>
      <c r="B47">
        <f>-m*g*SIN(E46)</f>
        <v>6.0133759648026519</v>
      </c>
      <c r="C47">
        <f>B47/m/l</f>
        <v>6.0133759648026519</v>
      </c>
      <c r="D47">
        <f>D46+C47*dt</f>
        <v>-1.2190337229215849</v>
      </c>
      <c r="E47">
        <f>E46+D47*dt</f>
        <v>-0.68389671678790009</v>
      </c>
      <c r="F47">
        <f>theta_0*COS(2*PI()/T*A47)</f>
        <v>-0.70808021101134611</v>
      </c>
      <c r="G47">
        <f>-m*g*J46</f>
        <v>6.8461393838957658</v>
      </c>
      <c r="H47">
        <f>G47/m/l</f>
        <v>6.8461393838957658</v>
      </c>
      <c r="I47">
        <f>I46+H47*dt</f>
        <v>-1.0640859036397097</v>
      </c>
      <c r="J47">
        <f>J46+I47*dt</f>
        <v>-0.71887081363991934</v>
      </c>
    </row>
    <row r="48" spans="1:23" ht="13.5">
      <c r="A48">
        <f>A47+dt</f>
        <v>0.88000000000000045</v>
      </c>
      <c r="B48">
        <f>-m*g*SIN(E47)</f>
        <v>6.2006640415080287</v>
      </c>
      <c r="C48">
        <f>B48/m/l</f>
        <v>6.2006640415080287</v>
      </c>
      <c r="D48">
        <f>D47+C48*dt</f>
        <v>-1.0950204420914242</v>
      </c>
      <c r="E48">
        <f>E47+D48*dt</f>
        <v>-0.70579712562972863</v>
      </c>
      <c r="F48">
        <f>theta_0*COS(2*PI()/T*A48)</f>
        <v>-0.72796775212413067</v>
      </c>
      <c r="G48">
        <f>-m*g*J47</f>
        <v>7.0549981650621687</v>
      </c>
      <c r="H48">
        <f>G48/m/l</f>
        <v>7.0549981650621687</v>
      </c>
      <c r="I48">
        <f>I47+H48*dt</f>
        <v>-0.92298594033846626</v>
      </c>
      <c r="J48">
        <f>J47+I48*dt</f>
        <v>-0.73733053244668867</v>
      </c>
    </row>
    <row r="49" spans="1:23" ht="13.5">
      <c r="A49">
        <f>A48+dt</f>
        <v>0.90000000000000047</v>
      </c>
      <c r="B49">
        <f>-m*g*SIN(E48)</f>
        <v>6.3657600621541155</v>
      </c>
      <c r="C49">
        <f>B49/m/l</f>
        <v>6.3657600621541155</v>
      </c>
      <c r="D49">
        <f>D48+C49*dt</f>
        <v>-0.96770524084834197</v>
      </c>
      <c r="E49">
        <f>E48+D49*dt</f>
        <v>-0.72515123044669549</v>
      </c>
      <c r="F49">
        <f>theta_0*COS(2*PI()/T*A49)</f>
        <v>-0.74499851775912274</v>
      </c>
      <c r="G49">
        <f>-m*g*J48</f>
        <v>7.2361618454318029</v>
      </c>
      <c r="H49">
        <f>G49/m/l</f>
        <v>7.2361618454318029</v>
      </c>
      <c r="I49">
        <f>I48+H49*dt</f>
        <v>-0.77826270342983017</v>
      </c>
      <c r="J49">
        <f>J48+I49*dt</f>
        <v>-0.75289578651528533</v>
      </c>
    </row>
    <row r="50" spans="1:23" ht="13.5">
      <c r="A50">
        <f>A49+dt</f>
        <v>0.92000000000000048</v>
      </c>
      <c r="B50">
        <f>-m*g*SIN(E49)</f>
        <v>6.5091220644542549</v>
      </c>
      <c r="C50">
        <f>B50/m/l</f>
        <v>6.5091220644542549</v>
      </c>
      <c r="D50">
        <f>D49+C50*dt</f>
        <v>-0.8375227995592569</v>
      </c>
      <c r="E50">
        <f>E49+D50*dt</f>
        <v>-0.74190168643788068</v>
      </c>
      <c r="F50">
        <f>theta_0*COS(2*PI()/T*A50)</f>
        <v>-0.75910567381070138</v>
      </c>
      <c r="G50">
        <f>-m*g*J49</f>
        <v>7.3889192488610105</v>
      </c>
      <c r="H50">
        <f>G50/m/l</f>
        <v>7.3889192488610105</v>
      </c>
      <c r="I50">
        <f>I49+H50*dt</f>
        <v>-0.63048431845260999</v>
      </c>
      <c r="J50">
        <f>J49+I50*dt</f>
        <v>-0.76550547288433757</v>
      </c>
    </row>
    <row r="51" spans="1:23" ht="13.5">
      <c r="A51">
        <f>A50+dt</f>
        <v>0.9400000000000005</v>
      </c>
      <c r="B51">
        <f>-m*g*SIN(E50)</f>
        <v>6.6312317406836074</v>
      </c>
      <c r="C51">
        <f>B51/m/l</f>
        <v>6.6312317406836074</v>
      </c>
      <c r="D51">
        <f>D50+C51*dt</f>
        <v>-0.70489816474558475</v>
      </c>
      <c r="E51">
        <f>E50+D51*dt</f>
        <v>-0.75599964973279232</v>
      </c>
      <c r="F51">
        <f>theta_0*COS(2*PI()/T*A51)</f>
        <v>-0.77023385934103406</v>
      </c>
      <c r="G51">
        <f>-m*g*J50</f>
        <v>7.5126707108868889</v>
      </c>
      <c r="H51">
        <f>G51/m/l</f>
        <v>7.5126707108868889</v>
      </c>
      <c r="I51">
        <f>I50+H51*dt</f>
        <v>-0.48023090423487225</v>
      </c>
      <c r="J51">
        <f>J50+I51*dt</f>
        <v>-0.77511009096903505</v>
      </c>
    </row>
    <row r="52" spans="1:23" ht="13.5">
      <c r="A52">
        <f>A51+dt</f>
        <v>0.96000000000000052</v>
      </c>
      <c r="B52">
        <f>-m*g*SIN(E51)</f>
        <v>6.732564386133439</v>
      </c>
      <c r="C52">
        <f>B52/m/l</f>
        <v>6.732564386133439</v>
      </c>
      <c r="D52">
        <f>D51+C52*dt</f>
        <v>-0.57024687702291599</v>
      </c>
      <c r="E52">
        <f>E51+D52*dt</f>
        <v>-0.76740458727325067</v>
      </c>
      <c r="F52">
        <f>theta_0*COS(2*PI()/T*A52)</f>
        <v>-0.77833940383388878</v>
      </c>
      <c r="G52">
        <f>-m*g*J51</f>
        <v>7.6069304327701097</v>
      </c>
      <c r="H52">
        <f>G52/m/l</f>
        <v>7.6069304327701097</v>
      </c>
      <c r="I52">
        <f>I51+H52*dt</f>
        <v>-0.32809229557947006</v>
      </c>
      <c r="J52">
        <f>J51+I52*dt</f>
        <v>-0.78167193688062442</v>
      </c>
    </row>
    <row r="53" spans="1:23" ht="13.5">
      <c r="A53">
        <f>A52+dt</f>
        <v>0.98000000000000054</v>
      </c>
      <c r="B53">
        <f>-m*g*SIN(E52)</f>
        <v>6.813562066287151</v>
      </c>
      <c r="C53">
        <f>B53/m/l</f>
        <v>6.813562066287151</v>
      </c>
      <c r="D53">
        <f>D52+C53*dt</f>
        <v>-0.43397563569717296</v>
      </c>
      <c r="E53">
        <f>E52+D53*dt</f>
        <v>-0.77608409998719408</v>
      </c>
      <c r="F53">
        <f>theta_0*COS(2*PI()/T*A53)</f>
        <v>-0.78339049857153908</v>
      </c>
      <c r="G53">
        <f>-m*g*J52</f>
        <v>7.6713283885464483</v>
      </c>
      <c r="H53">
        <f>G53/m/l</f>
        <v>7.6713283885464483</v>
      </c>
      <c r="I53">
        <f>I52+H53*dt</f>
        <v>-0.17466572780854109</v>
      </c>
      <c r="J53">
        <f>J52+I53*dt</f>
        <v>-0.78516525143679528</v>
      </c>
    </row>
    <row r="54" spans="1:23" ht="13.5">
      <c r="A54">
        <f>A53+dt</f>
        <v>1.0000000000000004</v>
      </c>
      <c r="B54">
        <f>-m*g*SIN(E53)</f>
        <v>6.874610507281635</v>
      </c>
      <c r="C54">
        <f>B54/m/l</f>
        <v>6.874610507281635</v>
      </c>
      <c r="D54">
        <f>D53+C54*dt</f>
        <v>-0.29648342555154028</v>
      </c>
      <c r="E54">
        <f>E53+D54*dt</f>
        <v>-0.7820137684982249</v>
      </c>
      <c r="F54">
        <f>theta_0*COS(2*PI()/T*A54)</f>
        <v>-0.78536732146222266</v>
      </c>
      <c r="G54">
        <f>-m*g*J53</f>
        <v>7.7056117776007085</v>
      </c>
      <c r="H54">
        <f>G54/m/l</f>
        <v>7.7056117776007085</v>
      </c>
      <c r="I54">
        <f>I53+H54*dt</f>
        <v>-0.020553492256526917</v>
      </c>
      <c r="J54">
        <f>J53+I54*dt</f>
        <v>-0.78557632128192578</v>
      </c>
    </row>
    <row r="55" spans="1:23" ht="13.5">
      <c r="A55">
        <f>A54+dt</f>
        <v>1.0200000000000005</v>
      </c>
      <c r="B55">
        <f>-m*g*SIN(E54)</f>
        <v>6.9160200882935765</v>
      </c>
      <c r="C55">
        <f>B55/m/l</f>
        <v>6.9160200882935765</v>
      </c>
      <c r="D55">
        <f>D54+C55*dt</f>
        <v>-0.15816302378566874</v>
      </c>
      <c r="E55">
        <f>E54+D55*dt</f>
        <v>-0.78517702897393826</v>
      </c>
      <c r="F55">
        <f>theta_0*COS(2*PI()/T*A55)</f>
        <v>-0.78426211482829311</v>
      </c>
      <c r="G55">
        <f>-m*g*J54</f>
        <v>7.7096460170608196</v>
      </c>
      <c r="H55">
        <f>G55/m/l</f>
        <v>7.7096460170608196</v>
      </c>
      <c r="I55">
        <f>I54+H55*dt</f>
        <v>0.13363942808468948</v>
      </c>
      <c r="J55">
        <f>J54+I55*dt</f>
        <v>-0.78290353272023194</v>
      </c>
    </row>
    <row r="56" spans="1:23" ht="13.5">
      <c r="A56">
        <f>A55+dt</f>
        <v>1.0400000000000005</v>
      </c>
      <c r="B56">
        <f>-m*g*SIN(E55)</f>
        <v>6.9380112084106838</v>
      </c>
      <c r="C56">
        <f>B56/m/l</f>
        <v>6.9380112084106838</v>
      </c>
      <c r="D56">
        <f>D55+C56*dt</f>
        <v>-0.019402799617455058</v>
      </c>
      <c r="E56">
        <f>E55+D56*dt</f>
        <v>-0.78556508496628741</v>
      </c>
      <c r="F56">
        <f>theta_0*COS(2*PI()/T*A56)</f>
        <v>-0.78007921584979789</v>
      </c>
      <c r="G56">
        <f>-m*g*J55</f>
        <v>7.6834152701163561</v>
      </c>
      <c r="H56">
        <f>G56/m/l</f>
        <v>7.6834152701163561</v>
      </c>
      <c r="I56">
        <f>I55+H56*dt</f>
        <v>0.2873077334870166</v>
      </c>
      <c r="J56">
        <f>J55+I56*dt</f>
        <v>-0.77715737805049157</v>
      </c>
    </row>
    <row r="57" spans="1:23" ht="13.5">
      <c r="A57">
        <f>A56+dt</f>
        <v>1.0600000000000005</v>
      </c>
      <c r="B57">
        <f>-m*g*SIN(E56)</f>
        <v>6.9407042137788721</v>
      </c>
      <c r="C57">
        <f>B57/m/l</f>
        <v>6.9407042137788721</v>
      </c>
      <c r="D57">
        <f>D56+C57*dt</f>
        <v>0.1194112846581224</v>
      </c>
      <c r="E57">
        <f>E56+D57*dt</f>
        <v>-0.78317685927312497</v>
      </c>
      <c r="F57">
        <f>theta_0*COS(2*PI()/T*A57)</f>
        <v>-0.77283503954401345</v>
      </c>
      <c r="G57">
        <f>-m*g*J56</f>
        <v>7.6270225081875243</v>
      </c>
      <c r="H57">
        <f>G57/m/l</f>
        <v>7.6270225081875243</v>
      </c>
      <c r="I57">
        <f>I56+H57*dt</f>
        <v>0.43984818365076706</v>
      </c>
      <c r="J57">
        <f>J56+I57*dt</f>
        <v>-0.76836041437747626</v>
      </c>
    </row>
    <row r="58" spans="1:23" ht="13.5">
      <c r="A58">
        <f>A57+dt</f>
        <v>1.0800000000000005</v>
      </c>
      <c r="B58">
        <f>-m*g*SIN(E57)</f>
        <v>6.9241140006814241</v>
      </c>
      <c r="C58">
        <f>B58/m/l</f>
        <v>6.9241140006814241</v>
      </c>
      <c r="D58">
        <f>D57+C58*dt</f>
        <v>0.25789356467175084</v>
      </c>
      <c r="E58">
        <f>E57+D58*dt</f>
        <v>-0.77801898797968994</v>
      </c>
      <c r="F58">
        <f>theta_0*COS(2*PI()/T*A58)</f>
        <v>-0.76255801434773074</v>
      </c>
      <c r="G58">
        <f>-m*g*J57</f>
        <v>7.5406891067005519</v>
      </c>
      <c r="H58">
        <f>G58/m/l</f>
        <v>7.5406891067005519</v>
      </c>
      <c r="I58">
        <f>I57+H58*dt</f>
        <v>0.59066196578477803</v>
      </c>
      <c r="J58">
        <f>J57+I58*dt</f>
        <v>-0.75654717506178071</v>
      </c>
    </row>
    <row r="59" spans="1:23" ht="13.5">
      <c r="A59">
        <f>A58+dt</f>
        <v>1.1000000000000005</v>
      </c>
      <c r="B59">
        <f>-m*g*SIN(E58)</f>
        <v>6.8881493523892532</v>
      </c>
      <c r="C59">
        <f>B59/m/l</f>
        <v>6.8881493523892532</v>
      </c>
      <c r="D59">
        <f>D58+C59*dt</f>
        <v>0.3956565517195359</v>
      </c>
      <c r="E59">
        <f>E58+D59*dt</f>
        <v>-0.77010585694529921</v>
      </c>
      <c r="F59">
        <f>theta_0*COS(2*PI()/T*A59)</f>
        <v>-0.74928847055508685</v>
      </c>
      <c r="G59">
        <f>-m*g*J58</f>
        <v>7.4247539760563157</v>
      </c>
      <c r="H59">
        <f>G59/m/l</f>
        <v>7.4247539760563157</v>
      </c>
      <c r="I59">
        <f>I58+H59*dt</f>
        <v>0.73915704530590431</v>
      </c>
      <c r="J59">
        <f>J58+I59*dt</f>
        <v>-0.74176403415566261</v>
      </c>
    </row>
    <row r="60" spans="1:23" ht="13.5">
      <c r="A60">
        <f>A59+dt</f>
        <v>1.1200000000000006</v>
      </c>
      <c r="B60">
        <f>-m*g*SIN(E59)</f>
        <v>6.8326170166899178</v>
      </c>
      <c r="C60">
        <f>B60/m/l</f>
        <v>6.8326170166899178</v>
      </c>
      <c r="D60">
        <f>D59+C60*dt</f>
        <v>0.53230889205333431</v>
      </c>
      <c r="E60">
        <f>E59+D60*dt</f>
        <v>-0.75945967910423251</v>
      </c>
      <c r="F60">
        <f>theta_0*COS(2*PI()/T*A60)</f>
        <v>-0.73307848204874726</v>
      </c>
      <c r="G60">
        <f>-m*g*J59</f>
        <v>7.2796722312036728</v>
      </c>
      <c r="H60">
        <f>G60/m/l</f>
        <v>7.2796722312036728</v>
      </c>
      <c r="I60">
        <f>I59+H60*dt</f>
        <v>0.88475048992997773</v>
      </c>
      <c r="J60">
        <f>J59+I60*dt</f>
        <v>-0.72406902435706311</v>
      </c>
    </row>
    <row r="61" spans="1:23" ht="13.5">
      <c r="A61">
        <f>A60+dt</f>
        <v>1.1400000000000006</v>
      </c>
      <c r="B61">
        <f>-m*g*SIN(E60)</f>
        <v>6.7572304809311641</v>
      </c>
      <c r="C61">
        <f>B61/m/l</f>
        <v>6.7572304809311641</v>
      </c>
      <c r="D61">
        <f>D60+C61*dt</f>
        <v>0.66745350167195761</v>
      </c>
      <c r="E61">
        <f>E60+D61*dt</f>
        <v>-0.74611060907079341</v>
      </c>
      <c r="F61">
        <f>theta_0*COS(2*PI()/T*A61)</f>
        <v>-0.71399166194553609</v>
      </c>
      <c r="G61">
        <f>-m*g*J60</f>
        <v>7.1060134050402173</v>
      </c>
      <c r="H61">
        <f>G61/m/l</f>
        <v>7.1060134050402173</v>
      </c>
      <c r="I61">
        <f>I60+H61*dt</f>
        <v>1.0268707580307821</v>
      </c>
      <c r="J61">
        <f>J60+I61*dt</f>
        <v>-0.70353160919644742</v>
      </c>
    </row>
    <row r="62" spans="1:23" ht="13.5">
      <c r="A62">
        <f>A61+dt</f>
        <v>1.1600000000000006</v>
      </c>
      <c r="B62">
        <f>-m*g*SIN(E61)</f>
        <v>6.6616233461042462</v>
      </c>
      <c r="C62">
        <f>B62/m/l</f>
        <v>6.6616233461042462</v>
      </c>
      <c r="D62">
        <f>D61+C62*dt</f>
        <v>0.80068596859404251</v>
      </c>
      <c r="E62">
        <f>E61+D62*dt</f>
        <v>-0.73009688969891251</v>
      </c>
      <c r="F62">
        <f>theta_0*COS(2*PI()/T*A62)</f>
        <v>-0.69210291295846627</v>
      </c>
      <c r="G62">
        <f>-m*g*J61</f>
        <v>6.9044592126539346</v>
      </c>
      <c r="H62">
        <f>G62/m/l</f>
        <v>6.9044592126539346</v>
      </c>
      <c r="I62">
        <f>I61+H62*dt</f>
        <v>1.1649599422838608</v>
      </c>
      <c r="J62">
        <f>J61+I62*dt</f>
        <v>-0.6802324103507702</v>
      </c>
    </row>
    <row r="63" spans="1:23" ht="13.5">
      <c r="A63">
        <f>A62+dt</f>
        <v>1.1800000000000006</v>
      </c>
      <c r="B63">
        <f>-m*g*SIN(E62)</f>
        <v>6.5453671352920564</v>
      </c>
      <c r="C63">
        <f>B63/m/l</f>
        <v>6.5453671352920564</v>
      </c>
      <c r="D63">
        <f>D62+C63*dt</f>
        <v>0.93159331129988365</v>
      </c>
      <c r="E63">
        <f>E62+D63*dt</f>
        <v>-0.71146502347291485</v>
      </c>
      <c r="F63">
        <f>theta_0*COS(2*PI()/T*A63)</f>
        <v>-0.66749813345482545</v>
      </c>
      <c r="G63">
        <f>-m*g*J62</f>
        <v>6.6758008751824587</v>
      </c>
      <c r="H63">
        <f>G63/m/l</f>
        <v>6.6758008751824587</v>
      </c>
      <c r="I63">
        <f>I62+H63*dt</f>
        <v>1.29847595978751</v>
      </c>
      <c r="J63">
        <f>J62+I63*dt</f>
        <v>-0.65426289115502001</v>
      </c>
    </row>
    <row r="64" spans="1:23" ht="13.5">
      <c r="A64">
        <f>A63+dt</f>
        <v>1.2000000000000006</v>
      </c>
      <c r="B64">
        <f>-m*g*SIN(E63)</f>
        <v>6.4079932900362166</v>
      </c>
      <c r="C64">
        <f>B64/m/l</f>
        <v>6.4079932900362166</v>
      </c>
      <c r="D64">
        <f>D63+C64*dt</f>
        <v>1.0597531771006079</v>
      </c>
      <c r="E64">
        <f>E63+D64*dt</f>
        <v>-0.69026995993090268</v>
      </c>
      <c r="F64">
        <f>theta_0*COS(2*PI()/T*A64)</f>
        <v>-0.64027388036384281</v>
      </c>
      <c r="G64">
        <f>-m*g*J63</f>
        <v>6.4209360137953668</v>
      </c>
      <c r="H64">
        <f>G64/m/l</f>
        <v>6.4209360137953668</v>
      </c>
      <c r="I64">
        <f>I63+H64*dt</f>
        <v>1.4268946800634172</v>
      </c>
      <c r="J64">
        <f>J63+I64*dt</f>
        <v>-0.62572499755375166</v>
      </c>
    </row>
    <row r="65" spans="1:23" ht="13.5">
      <c r="A65">
        <f>A64+dt</f>
        <v>1.2200000000000006</v>
      </c>
      <c r="B65">
        <f>-m*g*SIN(E64)</f>
        <v>6.2490190076491681</v>
      </c>
      <c r="C65">
        <f>B65/m/l</f>
        <v>6.2490190076491681</v>
      </c>
      <c r="D65">
        <f>D64+C65*dt</f>
        <v>1.1847335572535913</v>
      </c>
      <c r="E65">
        <f>E64+D65*dt</f>
        <v>-0.66657528878583083</v>
      </c>
      <c r="F65">
        <f>theta_0*COS(2*PI()/T*A65)</f>
        <v>-0.6105369902567872</v>
      </c>
      <c r="G65">
        <f>-m*g*J64</f>
        <v>6.1408651259925184</v>
      </c>
      <c r="H65">
        <f>G65/m/l</f>
        <v>6.1408651259925184</v>
      </c>
      <c r="I65">
        <f>I64+H65*dt</f>
        <v>1.5497119825832677</v>
      </c>
      <c r="J65">
        <f>J64+I65*dt</f>
        <v>-0.59473075790208629</v>
      </c>
    </row>
    <row r="66" spans="1:23" ht="13.5">
      <c r="A66">
        <f>A65+dt</f>
        <v>1.2400000000000007</v>
      </c>
      <c r="B66">
        <f>-m*g*SIN(E65)</f>
        <v>6.0679764520307495</v>
      </c>
      <c r="C66">
        <f>B66/m/l</f>
        <v>6.0679764520307495</v>
      </c>
      <c r="D66">
        <f>D65+C66*dt</f>
        <v>1.3060930862942064</v>
      </c>
      <c r="E66">
        <f>E65+D66*dt</f>
        <v>-0.64045342705994668</v>
      </c>
      <c r="F66">
        <f>theta_0*COS(2*PI()/T*A66)</f>
        <v>-0.57840416008650564</v>
      </c>
      <c r="G66">
        <f>-m*g*J65</f>
        <v>5.8366876580510745</v>
      </c>
      <c r="H66">
        <f>G66/m/l</f>
        <v>5.8366876580510745</v>
      </c>
      <c r="I66">
        <f>I65+H66*dt</f>
        <v>1.6664457357442892</v>
      </c>
      <c r="J66">
        <f>J65+I66*dt</f>
        <v>-0.56140184318720054</v>
      </c>
    </row>
    <row r="67" spans="1:23" ht="13.5">
      <c r="A67">
        <f>A66+dt</f>
        <v>1.2600000000000007</v>
      </c>
      <c r="B67">
        <f>-m*g*SIN(E66)</f>
        <v>5.8644447314371657</v>
      </c>
      <c r="C67">
        <f>B67/m/l</f>
        <v>5.8644447314371657</v>
      </c>
      <c r="D67">
        <f>D66+C67*dt</f>
        <v>1.4233819809229498</v>
      </c>
      <c r="E67">
        <f>E66+D67*dt</f>
        <v>-0.61198578744148768</v>
      </c>
      <c r="F67">
        <f>theta_0*COS(2*PI()/T*A67)</f>
        <v>-0.54400148923170621</v>
      </c>
      <c r="G67">
        <f>-m*g*J66</f>
        <v>5.509597689039186</v>
      </c>
      <c r="H67">
        <f>G67/m/l</f>
        <v>5.509597689039186</v>
      </c>
      <c r="I67">
        <f>I66+H67*dt</f>
        <v>1.7766376895250731</v>
      </c>
      <c r="J67">
        <f>J66+I67*dt</f>
        <v>-0.52586908939669907</v>
      </c>
    </row>
    <row r="68" spans="1:23" ht="13.5">
      <c r="A68">
        <f>A67+dt</f>
        <v>1.2800000000000007</v>
      </c>
      <c r="B68">
        <f>-m*g*SIN(E67)</f>
        <v>5.6380838830396414</v>
      </c>
      <c r="C68">
        <f>B68/m/l</f>
        <v>5.6380838830396414</v>
      </c>
      <c r="D68">
        <f>D67+C68*dt</f>
        <v>1.5361436585837427</v>
      </c>
      <c r="E68">
        <f>E67+D68*dt</f>
        <v>-0.5812629142698128</v>
      </c>
      <c r="F68">
        <f>theta_0*COS(2*PI()/T*A68)</f>
        <v>-0.50746398464315234</v>
      </c>
      <c r="G68">
        <f>-m*g*J67</f>
        <v>5.1608792433392043</v>
      </c>
      <c r="H68">
        <f>G68/m/l</f>
        <v>5.1608792433392043</v>
      </c>
      <c r="I68">
        <f>I67+H68*dt</f>
        <v>1.8798552743918571</v>
      </c>
      <c r="J68">
        <f>J67+I68*dt</f>
        <v>-0.48827198390886195</v>
      </c>
    </row>
    <row r="69" spans="1:23" ht="13.5">
      <c r="A69">
        <f>A68+dt</f>
        <v>1.3000000000000007</v>
      </c>
      <c r="B69">
        <f>-m*g*SIN(E68)</f>
        <v>5.3886699432209362</v>
      </c>
      <c r="C69">
        <f>B69/m/l</f>
        <v>5.3886699432209362</v>
      </c>
      <c r="D69">
        <f>D68+C69*dt</f>
        <v>1.6439170574481614</v>
      </c>
      <c r="E69">
        <f>E68+D69*dt</f>
        <v>-0.54838457312084954</v>
      </c>
      <c r="F69">
        <f>theta_0*COS(2*PI()/T*A69)</f>
        <v>-0.46893503103373041</v>
      </c>
      <c r="G69">
        <f>-m*g*J68</f>
        <v>4.7919012500815716</v>
      </c>
      <c r="H69">
        <f>G69/m/l</f>
        <v>4.7919012500815716</v>
      </c>
      <c r="I69">
        <f>I68+H69*dt</f>
        <v>1.9756932993934886</v>
      </c>
      <c r="J69">
        <f>J68+I69*dt</f>
        <v>-0.44875811792099218</v>
      </c>
    </row>
    <row r="70" spans="1:23" ht="13.5">
      <c r="A70">
        <f>A69+dt</f>
        <v>1.3200000000000007</v>
      </c>
      <c r="B70">
        <f>-m*g*SIN(E69)</f>
        <v>5.1161300246751269</v>
      </c>
      <c r="C70">
        <f>B70/m/l</f>
        <v>5.1161300246751269</v>
      </c>
      <c r="D70">
        <f>D69+C70*dt</f>
        <v>1.7462396579416639</v>
      </c>
      <c r="E70">
        <f>E69+D70*dt</f>
        <v>-0.5134597799620163</v>
      </c>
      <c r="F70">
        <f>theta_0*COS(2*PI()/T*A70)</f>
        <v>-0.42856582819152844</v>
      </c>
      <c r="G70">
        <f>-m*g*J69</f>
        <v>4.4041121692766172</v>
      </c>
      <c r="H70">
        <f>G70/m/l</f>
        <v>4.4041121692766172</v>
      </c>
      <c r="I70">
        <f>I69+H70*dt</f>
        <v>2.063775542779021</v>
      </c>
      <c r="J70">
        <f>J69+I70*dt</f>
        <v>-0.40748260706541178</v>
      </c>
    </row>
    <row r="71" spans="1:23" ht="13.5">
      <c r="A71">
        <f>A70+dt</f>
        <v>1.3400000000000007</v>
      </c>
      <c r="B71">
        <f>-m*g*SIN(E70)</f>
        <v>4.8205761795273006</v>
      </c>
      <c r="C71">
        <f>B71/m/l</f>
        <v>4.8205761795273006</v>
      </c>
      <c r="D71">
        <f>D70+C71*dt</f>
        <v>1.84265118153221</v>
      </c>
      <c r="E71">
        <f>E70+D71*dt</f>
        <v>-0.47660675633137212</v>
      </c>
      <c r="F71">
        <f>theta_0*COS(2*PI()/T*A71)</f>
        <v>-0.38651479762409419</v>
      </c>
      <c r="G71">
        <f>-m*g*J70</f>
        <v>3.9990343057399511</v>
      </c>
      <c r="H71">
        <f>G71/m/l</f>
        <v>3.9990343057399511</v>
      </c>
      <c r="I71">
        <f>I70+H71*dt</f>
        <v>2.1437562288938201</v>
      </c>
      <c r="J71">
        <f>J70+I71*dt</f>
        <v>-0.36460748248753538</v>
      </c>
    </row>
    <row r="72" spans="1:23" ht="13.5">
      <c r="A72">
        <f>A71+dt</f>
        <v>1.3600000000000008</v>
      </c>
      <c r="B72">
        <f>-m*g*SIN(E71)</f>
        <v>4.5023367169518709</v>
      </c>
      <c r="C72">
        <f>B72/m/l</f>
        <v>4.5023367169518709</v>
      </c>
      <c r="D72">
        <f>D71+C72*dt</f>
        <v>1.9326979158712474</v>
      </c>
      <c r="E72">
        <f>E71+D72*dt</f>
        <v>-0.43795279801394715</v>
      </c>
      <c r="F72">
        <f>theta_0*COS(2*PI()/T*A72)</f>
        <v>-0.34294696086238202</v>
      </c>
      <c r="G72">
        <f>-m*g*J71</f>
        <v>3.5782578331326724</v>
      </c>
      <c r="H72">
        <f>G72/m/l</f>
        <v>3.5782578331326724</v>
      </c>
      <c r="I72">
        <f>I71+H72*dt</f>
        <v>2.2153213855564737</v>
      </c>
      <c r="J72">
        <f>J71+I72*dt</f>
        <v>-0.32030105477640591</v>
      </c>
    </row>
    <row r="73" spans="1:23" ht="13.5">
      <c r="A73">
        <f>A72+dt</f>
        <v>1.3800000000000008</v>
      </c>
      <c r="B73">
        <f>-m*g*SIN(E72)</f>
        <v>4.1619835801671519</v>
      </c>
      <c r="C73">
        <f>B73/m/l</f>
        <v>4.1619835801671519</v>
      </c>
      <c r="D73">
        <f>D72+C73*dt</f>
        <v>2.0159375874745904</v>
      </c>
      <c r="E73">
        <f>E72+D73*dt</f>
        <v>-0.39763404626445537</v>
      </c>
      <c r="F73">
        <f>theta_0*COS(2*PI()/T*A73)</f>
        <v>-0.29803329186412308</v>
      </c>
      <c r="G73">
        <f>-m*g*J72</f>
        <v>3.1434345515756474</v>
      </c>
      <c r="H73">
        <f>G73/m/l</f>
        <v>3.1434345515756474</v>
      </c>
      <c r="I73">
        <f>I72+H73*dt</f>
        <v>2.2781900765879866</v>
      </c>
      <c r="J73">
        <f>J72+I73*dt</f>
        <v>-0.27473725324464615</v>
      </c>
    </row>
    <row r="74" spans="1:23" ht="13.5">
      <c r="A74">
        <f>A73+dt</f>
        <v>1.4000000000000008</v>
      </c>
      <c r="B74">
        <f>-m*g*SIN(E73)</f>
        <v>3.8003543867122791</v>
      </c>
      <c r="C74">
        <f>B74/m/l</f>
        <v>3.8003543867122791</v>
      </c>
      <c r="D74">
        <f>D73+C74*dt</f>
        <v>2.0919446752088362</v>
      </c>
      <c r="E74">
        <f>E73+D74*dt</f>
        <v>-0.35579515276027862</v>
      </c>
      <c r="F74">
        <f>theta_0*COS(2*PI()/T*A74)</f>
        <v>-0.25195004605799204</v>
      </c>
      <c r="G74">
        <f>-m*g*J73</f>
        <v>2.6962714033429576</v>
      </c>
      <c r="H74">
        <f>G74/m/l</f>
        <v>2.6962714033429576</v>
      </c>
      <c r="I74">
        <f>I73+H74*dt</f>
        <v>2.3321155046548459</v>
      </c>
      <c r="J74">
        <f>J73+I74*dt</f>
        <v>-0.22809494315154924</v>
      </c>
    </row>
    <row r="75" spans="1:23" ht="13.5">
      <c r="A75">
        <f>A74+dt</f>
        <v>1.4200000000000008</v>
      </c>
      <c r="B75">
        <f>-m*g*SIN(E74)</f>
        <v>3.4185678107499125</v>
      </c>
      <c r="C75">
        <f>B75/m/l</f>
        <v>3.4185678107499125</v>
      </c>
      <c r="D75">
        <f>D74+C75*dt</f>
        <v>2.1603160314238345</v>
      </c>
      <c r="E75">
        <f>E74+D75*dt</f>
        <v>-0.31258883213180194</v>
      </c>
      <c r="F75">
        <f>theta_0*COS(2*PI()/T*A75)</f>
        <v>-0.20487806866161271</v>
      </c>
      <c r="G75">
        <f>-m*g*J74</f>
        <v>2.2385237720893043</v>
      </c>
      <c r="H75">
        <f>G75/m/l</f>
        <v>2.2385237720893043</v>
      </c>
      <c r="I75">
        <f>I74+H75*dt</f>
        <v>2.376885980096632</v>
      </c>
      <c r="J75">
        <f>J74+I75*dt</f>
        <v>-0.18055722354961659</v>
      </c>
    </row>
    <row r="76" spans="1:23" ht="13.5">
      <c r="A76">
        <f>A75+dt</f>
        <v>1.4400000000000008</v>
      </c>
      <c r="B76">
        <f>-m*g*SIN(E75)</f>
        <v>3.0180311457354256</v>
      </c>
      <c r="C76">
        <f>B76/m/l</f>
        <v>3.0180311457354256</v>
      </c>
      <c r="D76">
        <f>D75+C76*dt</f>
        <v>2.220676654338543</v>
      </c>
      <c r="E76">
        <f>E75+D76*dt</f>
        <v>-0.26817529904503107</v>
      </c>
      <c r="F76">
        <f>theta_0*COS(2*PI()/T*A76)</f>
        <v>-0.15700208498778201</v>
      </c>
      <c r="G76">
        <f>-m*g*J75</f>
        <v>1.7719885919159373</v>
      </c>
      <c r="H76">
        <f>G76/m/l</f>
        <v>1.7719885919159373</v>
      </c>
      <c r="I76">
        <f>I75+H76*dt</f>
        <v>2.4123257519349508</v>
      </c>
      <c r="J76">
        <f>J75+I76*dt</f>
        <v>-0.13231070851091759</v>
      </c>
    </row>
    <row r="77" spans="1:23" ht="13.5">
      <c r="A77">
        <f>A76+dt</f>
        <v>1.4600000000000009</v>
      </c>
      <c r="B77">
        <f>-m*g*SIN(E76)</f>
        <v>2.6004391330526722</v>
      </c>
      <c r="C77">
        <f>B77/m/l</f>
        <v>2.6004391330526722</v>
      </c>
      <c r="D77">
        <f>D76+C77*dt</f>
        <v>2.2726854369995966</v>
      </c>
      <c r="E77">
        <f>E76+D77*dt</f>
        <v>-0.22272159030503913</v>
      </c>
      <c r="F77">
        <f>theta_0*COS(2*PI()/T*A77)</f>
        <v>-0.10850997552397412</v>
      </c>
      <c r="G77">
        <f>-m*g*J76</f>
        <v>1.2984972933261452</v>
      </c>
      <c r="H77">
        <f>G77/m/l</f>
        <v>1.2984972933261452</v>
      </c>
      <c r="I77">
        <f>I76+H77*dt</f>
        <v>2.4382956978014736</v>
      </c>
      <c r="J77">
        <f>J76+I77*dt</f>
        <v>-0.083544794554888113</v>
      </c>
    </row>
    <row r="78" spans="1:23" ht="13.5">
      <c r="A78">
        <f>A77+dt</f>
        <v>1.4800000000000009</v>
      </c>
      <c r="B78">
        <f>-m*g*SIN(E77)</f>
        <v>2.1677634725412158</v>
      </c>
      <c r="C78">
        <f>B78/m/l</f>
        <v>2.1677634725412158</v>
      </c>
      <c r="D78">
        <f>D77+C78*dt</f>
        <v>2.3160407064504209</v>
      </c>
      <c r="E78">
        <f>E77+D78*dt</f>
        <v>-0.17640077617603073</v>
      </c>
      <c r="F78">
        <f>theta_0*COS(2*PI()/T*A78)</f>
        <v>-0.059592038629941821</v>
      </c>
      <c r="G78">
        <f>-m*g*J77</f>
        <v>0.8199086137616719</v>
      </c>
      <c r="H78">
        <f>G78/m/l</f>
        <v>0.8199086137616719</v>
      </c>
      <c r="I78">
        <f>I77+H78*dt</f>
        <v>2.4546938700767069</v>
      </c>
      <c r="J78">
        <f>J77+I78*dt</f>
        <v>-0.034450917153353973</v>
      </c>
    </row>
    <row r="79" spans="1:23" ht="13.5">
      <c r="A79">
        <f>A78+dt</f>
        <v>1.5000000000000009</v>
      </c>
      <c r="B79">
        <f>-m*g*SIN(E78)</f>
        <v>1.7222328313377406</v>
      </c>
      <c r="C79">
        <f>B79/m/l</f>
        <v>1.7222328313377406</v>
      </c>
      <c r="D79">
        <f>D78+C79*dt</f>
        <v>2.3504853630771758</v>
      </c>
      <c r="E79">
        <f>E78+D79*dt</f>
        <v>-0.12939106891448721</v>
      </c>
      <c r="F79">
        <f>theta_0*COS(2*PI()/T*A79)</f>
        <v>-0.010440243746826302</v>
      </c>
      <c r="G79">
        <f>-m*g*J78</f>
        <v>0.33810130094301588</v>
      </c>
      <c r="H79">
        <f>G79/m/l</f>
        <v>0.33810130094301588</v>
      </c>
      <c r="I79">
        <f>I78+H79*dt</f>
        <v>2.461455896095567</v>
      </c>
      <c r="J79">
        <f>J78+I79*dt</f>
        <v>0.014778200768557369</v>
      </c>
    </row>
    <row r="80" spans="1:23" ht="13.5">
      <c r="A80">
        <f>A79+dt</f>
        <v>1.5200000000000009</v>
      </c>
      <c r="B80">
        <f>-m*g*SIN(E79)</f>
        <v>1.2663036170355</v>
      </c>
      <c r="C80">
        <f>B80/m/l</f>
        <v>1.2663036170355</v>
      </c>
      <c r="D80">
        <f>D79+C80*dt</f>
        <v>2.3758114354178859</v>
      </c>
      <c r="E80">
        <f>E79+D80*dt</f>
        <v>-0.081874840206129479</v>
      </c>
      <c r="F80">
        <f>theta_0*COS(2*PI()/T*A80)</f>
        <v>0.038752521951591241</v>
      </c>
      <c r="G80">
        <f>-m*g*J79</f>
        <v>-0.14503326234262201</v>
      </c>
      <c r="H80">
        <f>G80/m/l</f>
        <v>-0.14503326234262201</v>
      </c>
      <c r="I80">
        <f>I79+H80*dt</f>
        <v>2.4585552308487144</v>
      </c>
      <c r="J80">
        <f>J79+I80*dt</f>
        <v>0.06394930538553166</v>
      </c>
    </row>
    <row r="81" spans="1:23" ht="13.5">
      <c r="A81">
        <f>A80+dt</f>
        <v>1.5400000000000009</v>
      </c>
      <c r="B81">
        <f>-m*g*SIN(E80)</f>
        <v>0.80262225167864076</v>
      </c>
      <c r="C81">
        <f>B81/m/l</f>
        <v>0.80262225167864076</v>
      </c>
      <c r="D81">
        <f>D80+C81*dt</f>
        <v>2.3918638804514587</v>
      </c>
      <c r="E81">
        <f>E80+D81*dt</f>
        <v>-0.034037562597100307</v>
      </c>
      <c r="F81">
        <f>theta_0*COS(2*PI()/T*A81)</f>
        <v>0.087793210509104005</v>
      </c>
      <c r="G81">
        <f>-m*g*J80</f>
        <v>-0.62759848305360777</v>
      </c>
      <c r="H81">
        <f>G81/m/l</f>
        <v>-0.62759848305360777</v>
      </c>
      <c r="I81">
        <f>I80+H81*dt</f>
        <v>2.4460032611876423</v>
      </c>
      <c r="J81">
        <f>J80+I81*dt</f>
        <v>0.11286937060928451</v>
      </c>
    </row>
    <row r="82" spans="1:23" ht="13.5">
      <c r="A82">
        <f>A81+dt</f>
        <v>1.5600000000000009</v>
      </c>
      <c r="B82">
        <f>-m*g*SIN(E81)</f>
        <v>0.33398014151258654</v>
      </c>
      <c r="C82">
        <f>B82/m/l</f>
        <v>0.33398014151258654</v>
      </c>
      <c r="D82">
        <f>D81+C82*dt</f>
        <v>2.3985434832817103</v>
      </c>
      <c r="E82">
        <f>E81+D82*dt</f>
        <v>0.0139333070685339</v>
      </c>
      <c r="F82">
        <f>theta_0*COS(2*PI()/T*A82)</f>
        <v>0.1364893707682584</v>
      </c>
      <c r="G82">
        <f>-m*g*J81</f>
        <v>-1.1077000031595181</v>
      </c>
      <c r="H82">
        <f>G82/m/l</f>
        <v>-1.1077000031595181</v>
      </c>
      <c r="I82">
        <f>I81+H82*dt</f>
        <v>2.423849261124452</v>
      </c>
      <c r="J82">
        <f>J81+I82*dt</f>
        <v>0.16134635583177354</v>
      </c>
    </row>
    <row r="83" spans="1:23" ht="13.5">
      <c r="A83">
        <f>A82+dt</f>
        <v>1.580000000000001</v>
      </c>
      <c r="B83">
        <f>-m*g*SIN(E82)</f>
        <v>-0.13673705118251969</v>
      </c>
      <c r="C83">
        <f>B83/m/l</f>
        <v>-0.13673705118251969</v>
      </c>
      <c r="D83">
        <f>D82+C83*dt</f>
        <v>2.3958087422580601</v>
      </c>
      <c r="E83">
        <f>E82+D83*dt</f>
        <v>0.061849481913695104</v>
      </c>
      <c r="F83">
        <f>theta_0*COS(2*PI()/T*A83)</f>
        <v>0.18464990360950542</v>
      </c>
      <c r="G83">
        <f>-m*g*J82</f>
        <v>-1.5834531361330255</v>
      </c>
      <c r="H83">
        <f>G83/m/l</f>
        <v>-1.5834531361330255</v>
      </c>
      <c r="I83">
        <f>I82+H83*dt</f>
        <v>2.3921801984017916</v>
      </c>
      <c r="J83">
        <f>J82+I83*dt</f>
        <v>0.20918995979980937</v>
      </c>
    </row>
    <row r="84" spans="1:23" ht="13.5">
      <c r="A84">
        <f>A83+dt</f>
        <v>1.600000000000001</v>
      </c>
      <c r="B84">
        <f>-m*g*SIN(E83)</f>
        <v>-0.6066038966098094</v>
      </c>
      <c r="C84">
        <f>B84/m/l</f>
        <v>-0.6066038966098094</v>
      </c>
      <c r="D84">
        <f>D83+C84*dt</f>
        <v>2.383676664325864</v>
      </c>
      <c r="E84">
        <f>E83+D84*dt</f>
        <v>0.10952301520021238</v>
      </c>
      <c r="F84">
        <f>theta_0*COS(2*PI()/T*A84)</f>
        <v>0.23208581188452795</v>
      </c>
      <c r="G84">
        <f>-m*g*J83</f>
        <v>-2.0529902654753291</v>
      </c>
      <c r="H84">
        <f>G84/m/l</f>
        <v>-2.0529902654753291</v>
      </c>
      <c r="I84">
        <f>I83+H84*dt</f>
        <v>2.3511203930922853</v>
      </c>
      <c r="J84">
        <f>J83+I84*dt</f>
        <v>0.25621236766165506</v>
      </c>
    </row>
    <row r="85" spans="1:23" ht="13.5">
      <c r="A85">
        <f>A84+dt</f>
        <v>1.620000000000001</v>
      </c>
      <c r="B85">
        <f>-m*g*SIN(E84)</f>
        <v>-1.0727112854934293</v>
      </c>
      <c r="C85">
        <f>B85/m/l</f>
        <v>-1.0727112854934293</v>
      </c>
      <c r="D85">
        <f>D84+C85*dt</f>
        <v>2.3622224386159956</v>
      </c>
      <c r="E85">
        <f>E84+D85*dt</f>
        <v>0.15676746397253227</v>
      </c>
      <c r="F85">
        <f>theta_0*COS(2*PI()/T*A85)</f>
        <v>0.27861094210076875</v>
      </c>
      <c r="G85">
        <f>-m*g*J84</f>
        <v>-2.5144681762314827</v>
      </c>
      <c r="H85">
        <f>G85/m/l</f>
        <v>-2.5144681762314827</v>
      </c>
      <c r="I85">
        <f>I84+H85*dt</f>
        <v>2.3008310295676555</v>
      </c>
      <c r="J85">
        <f>J84+I85*dt</f>
        <v>0.30222898825300815</v>
      </c>
    </row>
    <row r="86" spans="1:23" ht="13.5">
      <c r="A86">
        <f>A85+dt</f>
        <v>1.640000000000001</v>
      </c>
      <c r="B86">
        <f>-m*g*SIN(E85)</f>
        <v>-1.5322218597508939</v>
      </c>
      <c r="C86">
        <f>B86/m/l</f>
        <v>-1.5322218597508939</v>
      </c>
      <c r="D86">
        <f>D85+C86*dt</f>
        <v>2.3315780014209775</v>
      </c>
      <c r="E86">
        <f>E85+D86*dt</f>
        <v>0.20339902400095183</v>
      </c>
      <c r="F86">
        <f>theta_0*COS(2*PI()/T*A86)</f>
        <v>0.32404271494655507</v>
      </c>
      <c r="G86">
        <f>-m*g*J85</f>
        <v>-2.9660752907150219</v>
      </c>
      <c r="H86">
        <f>G86/m/l</f>
        <v>-2.9660752907150219</v>
      </c>
      <c r="I86">
        <f>I85+H86*dt</f>
        <v>2.2415095237533551</v>
      </c>
      <c r="J86">
        <f>J85+I86*dt</f>
        <v>0.34705917872807523</v>
      </c>
    </row>
    <row r="87" spans="1:23" ht="13.5">
      <c r="A87">
        <f>A86+dt</f>
        <v>1.660000000000001</v>
      </c>
      <c r="B87">
        <f>-m*g*SIN(E86)</f>
        <v>-1.9824225684677834</v>
      </c>
      <c r="C87">
        <f>B87/m/l</f>
        <v>-1.9824225684677834</v>
      </c>
      <c r="D87">
        <f>D86+C87*dt</f>
        <v>2.2919295500516217</v>
      </c>
      <c r="E87">
        <f>E86+D87*dt</f>
        <v>0.24923761500198427</v>
      </c>
      <c r="F87">
        <f>theta_0*COS(2*PI()/T*A87)</f>
        <v>0.36820284179000751</v>
      </c>
      <c r="G87">
        <f>-m*g*J86</f>
        <v>-3.4060387800373304</v>
      </c>
      <c r="H87">
        <f>G87/m/l</f>
        <v>-3.4060387800373304</v>
      </c>
      <c r="I87">
        <f>I86+H87*dt</f>
        <v>2.1733887481526084</v>
      </c>
      <c r="J87">
        <f>J86+I87*dt</f>
        <v>0.39052695369112739</v>
      </c>
    </row>
    <row r="88" spans="1:23" ht="13.5">
      <c r="A88">
        <f>A87+dt</f>
        <v>1.680000000000001</v>
      </c>
      <c r="B88">
        <f>-m*g*SIN(E87)</f>
        <v>-2.4207723035371504</v>
      </c>
      <c r="C88">
        <f>B88/m/l</f>
        <v>-2.4207723035371504</v>
      </c>
      <c r="D88">
        <f>D87+C88*dt</f>
        <v>2.2435141039808788</v>
      </c>
      <c r="E88">
        <f>E87+D88*dt</f>
        <v>0.29410789708160184</v>
      </c>
      <c r="F88">
        <f>theta_0*COS(2*PI()/T*A88)</f>
        <v>0.41091802433996621</v>
      </c>
      <c r="G88">
        <f>-m*g*J87</f>
        <v>-3.8326315235247241</v>
      </c>
      <c r="H88">
        <f>G88/m/l</f>
        <v>-3.8326315235247241</v>
      </c>
      <c r="I88">
        <f>I87+H88*dt</f>
        <v>2.0967361176821138</v>
      </c>
      <c r="J88">
        <f>J87+I88*dt</f>
        <v>0.43246167604476965</v>
      </c>
    </row>
    <row r="89" spans="1:23" ht="13.5">
      <c r="A89">
        <f>A88+dt</f>
        <v>1.7000000000000011</v>
      </c>
      <c r="B89">
        <f>-m*g*SIN(E88)</f>
        <v>-2.8449428582583005</v>
      </c>
      <c r="C89">
        <f>B89/m/l</f>
        <v>-2.8449428582583005</v>
      </c>
      <c r="D89">
        <f>D88+C89*dt</f>
        <v>2.186615246815713</v>
      </c>
      <c r="E89">
        <f>E88+D89*dt</f>
        <v>0.33784020201791609</v>
      </c>
      <c r="F89">
        <f>theta_0*COS(2*PI()/T*A89)</f>
        <v>0.45202063472324311</v>
      </c>
      <c r="G89">
        <f>-m*g*J88</f>
        <v>-4.2441788887033693</v>
      </c>
      <c r="H89">
        <f>G89/m/l</f>
        <v>-4.2441788887033693</v>
      </c>
      <c r="I89">
        <f>I88+H89*dt</f>
        <v>2.0118525399080465</v>
      </c>
      <c r="J89">
        <f>J88+I89*dt</f>
        <v>0.47269872684293057</v>
      </c>
    </row>
    <row r="90" spans="1:23" ht="13.5">
      <c r="A90">
        <f>A89+dt</f>
        <v>1.7200000000000011</v>
      </c>
      <c r="B90">
        <f>-m*g*SIN(E89)</f>
        <v>-3.2528518337982066</v>
      </c>
      <c r="C90">
        <f>B90/m/l</f>
        <v>-3.2528518337982066</v>
      </c>
      <c r="D90">
        <f>D89+C90*dt</f>
        <v>2.121558210139749</v>
      </c>
      <c r="E90">
        <f>E89+D90*dt</f>
        <v>0.38027136622071106</v>
      </c>
      <c r="F90">
        <f>theta_0*COS(2*PI()/T*A90)</f>
        <v>0.4913493733093624</v>
      </c>
      <c r="G90">
        <f>-m*g*J89</f>
        <v>-4.6390653052365209</v>
      </c>
      <c r="H90">
        <f>G90/m/l</f>
        <v>-4.6390653052365209</v>
      </c>
      <c r="I90">
        <f>I89+H90*dt</f>
        <v>1.919071233803316</v>
      </c>
      <c r="J90">
        <f>J89+I90*dt</f>
        <v>0.51108015151899688</v>
      </c>
    </row>
    <row r="91" spans="1:23" ht="13.5">
      <c r="A91">
        <f>A90+dt</f>
        <v>1.7400000000000011</v>
      </c>
      <c r="B91">
        <f>-m*g*SIN(E90)</f>
        <v>-3.6426865613538046</v>
      </c>
      <c r="C91">
        <f>B91/m/l</f>
        <v>-3.6426865613538046</v>
      </c>
      <c r="D91">
        <f>D90+C91*dt</f>
        <v>2.0487044789126729</v>
      </c>
      <c r="E91">
        <f>E90+D91*dt</f>
        <v>0.4212454557989645</v>
      </c>
      <c r="F91">
        <f>theta_0*COS(2*PI()/T*A91)</f>
        <v>0.52874990170127523</v>
      </c>
      <c r="G91">
        <f>-m*g*J90</f>
        <v>-5.0157406070074355</v>
      </c>
      <c r="H91">
        <f>G91/m/l</f>
        <v>-5.0157406070074355</v>
      </c>
      <c r="I91">
        <f>I90+H91*dt</f>
        <v>1.8187564216631673</v>
      </c>
      <c r="J91">
        <f>J90+I91*dt</f>
        <v>0.54745527995226029</v>
      </c>
    </row>
    <row r="92" spans="1:23" ht="13.5">
      <c r="A92">
        <f>A91+dt</f>
        <v>1.7600000000000011</v>
      </c>
      <c r="B92">
        <f>-m*g*SIN(E91)</f>
        <v>-4.012918577496059</v>
      </c>
      <c r="C92">
        <f>B92/m/l</f>
        <v>-4.012918577496059</v>
      </c>
      <c r="D92">
        <f>D91+C92*dt</f>
        <v>1.9684461073627517</v>
      </c>
      <c r="E92">
        <f>E91+D92*dt</f>
        <v>0.46061437794621951</v>
      </c>
      <c r="F92">
        <f>theta_0*COS(2*PI()/T*A92)</f>
        <v>0.56407544840799961</v>
      </c>
      <c r="G92">
        <f>-m*g*J91</f>
        <v>-5.3727261174514824</v>
      </c>
      <c r="H92">
        <f>G92/m/l</f>
        <v>-5.3727261174514824</v>
      </c>
      <c r="I92">
        <f>I91+H92*dt</f>
        <v>1.7113018993141376</v>
      </c>
      <c r="J92">
        <f>J91+I92*dt</f>
        <v>0.58168131793854305</v>
      </c>
    </row>
    <row r="93" spans="1:23" ht="13.5">
      <c r="A93">
        <f>A92+dt</f>
        <v>1.7800000000000011</v>
      </c>
      <c r="B93">
        <f>-m*g*SIN(E92)</f>
        <v>-4.3623086523013983</v>
      </c>
      <c r="C93">
        <f>B93/m/l</f>
        <v>-4.3623086523013983</v>
      </c>
      <c r="D93">
        <f>D92+C93*dt</f>
        <v>1.8811999343167238</v>
      </c>
      <c r="E93">
        <f>E92+D93*dt</f>
        <v>0.49823837663255399</v>
      </c>
      <c r="F93">
        <f>theta_0*COS(2*PI()/T*A93)</f>
        <v>0.5971873848223247</v>
      </c>
      <c r="G93">
        <f>-m*g*J92</f>
        <v>-5.7086204542488614</v>
      </c>
      <c r="H93">
        <f>G93/m/l</f>
        <v>-5.7086204542488614</v>
      </c>
      <c r="I93">
        <f>I92+H93*dt</f>
        <v>1.5971294902291604</v>
      </c>
      <c r="J93">
        <f>J92+I93*dt</f>
        <v>0.61362390774312625</v>
      </c>
    </row>
    <row r="94" spans="1:23" ht="13.5">
      <c r="A94">
        <f>A93+dt</f>
        <v>1.8000000000000012</v>
      </c>
      <c r="B94">
        <f>-m*g*SIN(E93)</f>
        <v>-4.6899027939616991</v>
      </c>
      <c r="C94">
        <f>B94/m/l</f>
        <v>-4.6899027939616991</v>
      </c>
      <c r="D94">
        <f>D93+C94*dt</f>
        <v>1.7874018784374899</v>
      </c>
      <c r="E94">
        <f>E93+D94*dt</f>
        <v>0.53398641420130377</v>
      </c>
      <c r="F94">
        <f>theta_0*COS(2*PI()/T*A94)</f>
        <v>0.62795576924326901</v>
      </c>
      <c r="G94">
        <f>-m*g*J93</f>
        <v>-6.0221050305910406</v>
      </c>
      <c r="H94">
        <f>G94/m/l</f>
        <v>-6.0221050305910406</v>
      </c>
      <c r="I94">
        <f>I93+H94*dt</f>
        <v>1.4766873896173396</v>
      </c>
      <c r="J94">
        <f>J93+I94*dt</f>
        <v>0.64315765553547299</v>
      </c>
    </row>
    <row r="95" spans="1:23" ht="13.5">
      <c r="A95">
        <f>A94+dt</f>
        <v>1.8200000000000012</v>
      </c>
      <c r="B95">
        <f>-m*g*SIN(E94)</f>
        <v>-4.9950200153605628</v>
      </c>
      <c r="C95">
        <f>B95/m/l</f>
        <v>-4.9950200153605628</v>
      </c>
      <c r="D95">
        <f>D94+C95*dt</f>
        <v>1.6875014781302786</v>
      </c>
      <c r="E95">
        <f>E94+D95*dt</f>
        <v>0.5677364437639093</v>
      </c>
      <c r="F95">
        <f>theta_0*COS(2*PI()/T*A95)</f>
        <v>0.65625985680837318</v>
      </c>
      <c r="G95">
        <f>-m*g*J94</f>
        <v>-6.3119492314251318</v>
      </c>
      <c r="H95">
        <f>G95/m/l</f>
        <v>-6.3119492314251318</v>
      </c>
      <c r="I95">
        <f>I94+H95*dt</f>
        <v>1.350448404988837</v>
      </c>
      <c r="J95">
        <f>J94+I95*dt</f>
        <v>0.6701666236352497</v>
      </c>
    </row>
    <row r="96" spans="1:23" ht="13.5">
      <c r="A96">
        <f>A95+dt</f>
        <v>1.8400000000000012</v>
      </c>
      <c r="B96">
        <f>-m*g*SIN(E95)</f>
        <v>-5.2772329312126507</v>
      </c>
      <c r="C96">
        <f>B96/m/l</f>
        <v>-5.2772329312126507</v>
      </c>
      <c r="D96">
        <f>D95+C96*dt</f>
        <v>1.5819568195060256</v>
      </c>
      <c r="E96">
        <f>E95+D96*dt</f>
        <v>0.59937558015402981</v>
      </c>
      <c r="F96">
        <f>theta_0*COS(2*PI()/T*A96)</f>
        <v>0.68198857333469243</v>
      </c>
      <c r="G96">
        <f>-m*g*J95</f>
        <v>-6.5770152443563408</v>
      </c>
      <c r="H96">
        <f>G96/m/l</f>
        <v>-6.5770152443563408</v>
      </c>
      <c r="I96">
        <f>I95+H96*dt</f>
        <v>1.2189081001017101</v>
      </c>
      <c r="J96">
        <f>J95+I96*dt</f>
        <v>0.69454478563728395</v>
      </c>
    </row>
    <row r="97" spans="1:23" ht="13.5">
      <c r="A97">
        <f>A96+dt</f>
        <v>1.8600000000000012</v>
      </c>
      <c r="B97">
        <f>-m*g*SIN(E96)</f>
        <v>-5.5363424507600341</v>
      </c>
      <c r="C97">
        <f>B97/m/l</f>
        <v>-5.5363424507600341</v>
      </c>
      <c r="D97">
        <f>D96+C97*dt</f>
        <v>1.4712299704908249</v>
      </c>
      <c r="E97">
        <f>E96+D97*dt</f>
        <v>0.62880017956384626</v>
      </c>
      <c r="F97">
        <f>theta_0*COS(2*PI()/T*A97)</f>
        <v>0.70504095120898724</v>
      </c>
      <c r="G97">
        <f>-m*g*J96</f>
        <v>-6.8162625262443051</v>
      </c>
      <c r="H97">
        <f>G97/m/l</f>
        <v>-6.8162625262443051</v>
      </c>
      <c r="I97">
        <f>I96+H97*dt</f>
        <v>1.0825828495768239</v>
      </c>
      <c r="J97">
        <f>J96+I97*dt</f>
        <v>0.71619644262882043</v>
      </c>
    </row>
    <row r="98" spans="1:23" ht="13.5">
      <c r="A98">
        <f>A97+dt</f>
        <v>1.8800000000000012</v>
      </c>
      <c r="B98">
        <f>-m*g*SIN(E97)</f>
        <v>-5.7723479406086868</v>
      </c>
      <c r="C98">
        <f>B98/m/l</f>
        <v>-5.7723479406086868</v>
      </c>
      <c r="D98">
        <f>D97+C98*dt</f>
        <v>1.3557830116786511</v>
      </c>
      <c r="E98">
        <f>E97+D98*dt</f>
        <v>0.6559158397974193</v>
      </c>
      <c r="F98">
        <f>theta_0*COS(2*PI()/T*A98)</f>
        <v>0.72532652561654021</v>
      </c>
      <c r="G98">
        <f>-m*g*J97</f>
        <v>-7.0287518879592437</v>
      </c>
      <c r="H98">
        <f>G98/m/l</f>
        <v>-7.0287518879592437</v>
      </c>
      <c r="I98">
        <f>I97+H98*dt</f>
        <v>0.94200781181763904</v>
      </c>
      <c r="J98">
        <f>J97+I98*dt</f>
        <v>0.73503659886517325</v>
      </c>
    </row>
    <row r="99" spans="1:23" ht="13.5">
      <c r="A99">
        <f>A98+dt</f>
        <v>1.9000000000000012</v>
      </c>
      <c r="B99">
        <f>-m*g*SIN(E98)</f>
        <v>-5.9854142616916235</v>
      </c>
      <c r="C99">
        <f>B99/m/l</f>
        <v>-5.9854142616916235</v>
      </c>
      <c r="D99">
        <f>D98+C99*dt</f>
        <v>1.2360747264448186</v>
      </c>
      <c r="E99">
        <f>E98+D99*dt</f>
        <v>0.68063733432631568</v>
      </c>
      <c r="F99">
        <f>theta_0*COS(2*PI()/T*A99)</f>
        <v>0.74276568955367384</v>
      </c>
      <c r="G99">
        <f>-m*g*J98</f>
        <v>-7.2136491812628103</v>
      </c>
      <c r="H99">
        <f>G99/m/l</f>
        <v>-7.2136491812628103</v>
      </c>
      <c r="I99">
        <f>I98+H99*dt</f>
        <v>0.79773482819238284</v>
      </c>
      <c r="J99">
        <f>J98+I99*dt</f>
        <v>0.75099129542902088</v>
      </c>
    </row>
    <row r="100" spans="1:23" ht="13.5">
      <c r="A100">
        <f>A99+dt</f>
        <v>1.9200000000000013</v>
      </c>
      <c r="B100">
        <f>-m*g*SIN(E99)</f>
        <v>-6.1758370452030382</v>
      </c>
      <c r="C100">
        <f>B100/m/l</f>
        <v>-6.1758370452030382</v>
      </c>
      <c r="D100">
        <f>D99+C100*dt</f>
        <v>1.1125579855407579</v>
      </c>
      <c r="E100">
        <f>E99+D100*dt</f>
        <v>0.70288849403713083</v>
      </c>
      <c r="F100">
        <f>theta_0*COS(2*PI()/T*A100)</f>
        <v>0.75729000623078657</v>
      </c>
      <c r="G100">
        <f>-m*g*J99</f>
        <v>-7.3702285733404107</v>
      </c>
      <c r="H100">
        <f>G100/m/l</f>
        <v>-7.3702285733404107</v>
      </c>
      <c r="I100">
        <f>I99+H100*dt</f>
        <v>0.65033025672557465</v>
      </c>
      <c r="J100">
        <f>J99+I100*dt</f>
        <v>0.76399790056353234</v>
      </c>
    </row>
    <row r="101" spans="1:23" ht="13.5">
      <c r="A101">
        <f>A100+dt</f>
        <v>1.9400000000000013</v>
      </c>
      <c r="B101">
        <f>-m*g*SIN(E100)</f>
        <v>-6.3440074794120696</v>
      </c>
      <c r="C101">
        <f>B101/m/l</f>
        <v>-6.3440074794120696</v>
      </c>
      <c r="D101">
        <f>D100+C101*dt</f>
        <v>0.98567783595251646</v>
      </c>
      <c r="E101">
        <f>E100+D101*dt</f>
        <v>0.72260205075618111</v>
      </c>
      <c r="F101">
        <f>theta_0*COS(2*PI()/T*A101)</f>
        <v>0.76884247763993951</v>
      </c>
      <c r="G101">
        <f>-m*g*J100</f>
        <v>-7.4978753961305067</v>
      </c>
      <c r="H101">
        <f>G101/m/l</f>
        <v>-7.4978753961305067</v>
      </c>
      <c r="I101">
        <f>I100+H101*dt</f>
        <v>0.50037274880296456</v>
      </c>
      <c r="J101">
        <f>J100+I101*dt</f>
        <v>0.7740053555395916</v>
      </c>
    </row>
    <row r="102" spans="1:23" ht="13.5">
      <c r="A102">
        <f>A101+dt</f>
        <v>1.9600000000000013</v>
      </c>
      <c r="B102">
        <f>-m*g*SIN(E101)</f>
        <v>-6.4903777485384087</v>
      </c>
      <c r="C102">
        <f>B102/m/l</f>
        <v>-6.4903777485384087</v>
      </c>
      <c r="D102">
        <f>D101+C102*dt</f>
        <v>0.85587028098174822</v>
      </c>
      <c r="E102">
        <f>E101+D102*dt</f>
        <v>0.73971945637581604</v>
      </c>
      <c r="F102">
        <f>theta_0*COS(2*PI()/T*A102)</f>
        <v>0.77737776823304938</v>
      </c>
      <c r="G102">
        <f>-m*g*J101</f>
        <v>-7.596088559265552</v>
      </c>
      <c r="H102">
        <f>G102/m/l</f>
        <v>-7.596088559265552</v>
      </c>
      <c r="I102">
        <f>I101+H102*dt</f>
        <v>0.34845097761765353</v>
      </c>
      <c r="J102">
        <f>J101+I102*dt</f>
        <v>0.78097437509194467</v>
      </c>
    </row>
    <row r="103" spans="1:23" ht="13.5">
      <c r="A103">
        <f>A102+dt</f>
        <v>1.9800000000000013</v>
      </c>
      <c r="B103">
        <f>-m*g*SIN(E102)</f>
        <v>-6.6154281119865432</v>
      </c>
      <c r="C103">
        <f>B103/m/l</f>
        <v>-6.6154281119865432</v>
      </c>
      <c r="D103">
        <f>D102+C103*dt</f>
        <v>0.72356171874201736</v>
      </c>
      <c r="E103">
        <f>E102+D103*dt</f>
        <v>0.75419069075065637</v>
      </c>
      <c r="F103">
        <f>theta_0*COS(2*PI()/T*A103)</f>
        <v>0.78286238283290377</v>
      </c>
      <c r="G103">
        <f>-m*g*J102</f>
        <v>-7.6644825171523454</v>
      </c>
      <c r="H103">
        <f>G103/m/l</f>
        <v>-7.6644825171523454</v>
      </c>
      <c r="I103">
        <f>I102+H103*dt</f>
        <v>0.19516132727460661</v>
      </c>
      <c r="J103">
        <f>J102+I103*dt</f>
        <v>0.78487760163743681</v>
      </c>
    </row>
    <row r="104" spans="1:23" ht="13.5">
      <c r="A104">
        <f>A103+dt</f>
        <v>2.0000000000000013</v>
      </c>
      <c r="B104">
        <f>-m*g*SIN(E103)</f>
        <v>-6.7196364511854609</v>
      </c>
      <c r="C104">
        <f>B104/m/l</f>
        <v>-6.7196364511854609</v>
      </c>
      <c r="D104">
        <f>D103+C104*dt</f>
        <v>0.58916898971830811</v>
      </c>
      <c r="E104">
        <f>E103+D104*dt</f>
        <v>0.76597407054502253</v>
      </c>
      <c r="F104">
        <f>theta_0*COS(2*PI()/T*A104)</f>
        <v>0.78527479807882028</v>
      </c>
      <c r="G104">
        <f>-m*g*J103</f>
        <v>-7.7027887824698045</v>
      </c>
      <c r="H104">
        <f>G104/m/l</f>
        <v>-7.7027887824698045</v>
      </c>
      <c r="I104">
        <f>I103+H104*dt</f>
        <v>0.041105551625210512</v>
      </c>
      <c r="J104">
        <f>J103+I104*dt</f>
        <v>0.78569971266994099</v>
      </c>
    </row>
    <row r="105" spans="1:23" ht="13.5">
      <c r="A105">
        <f>A104+dt</f>
        <v>2.0200000000000014</v>
      </c>
      <c r="B105">
        <f>-m*g*SIN(E104)</f>
        <v>-6.8034509535600174</v>
      </c>
      <c r="C105">
        <f>B105/m/l</f>
        <v>-6.8034509535600174</v>
      </c>
      <c r="D105">
        <f>D104+C105*dt</f>
        <v>0.45309997064710772</v>
      </c>
      <c r="E105">
        <f>E104+D105*dt</f>
        <v>0.7750360699579647</v>
      </c>
      <c r="F105">
        <f>theta_0*COS(2*PI()/T*A105)</f>
        <v>0.78460554689111506</v>
      </c>
      <c r="G105">
        <f>-m*g*J104</f>
        <v>-7.7108569801428013</v>
      </c>
      <c r="H105">
        <f>G105/m/l</f>
        <v>-7.7108569801428013</v>
      </c>
      <c r="I105">
        <f>I104+H105*dt</f>
        <v>-0.11311158797764551</v>
      </c>
      <c r="J105">
        <f>J104+I105*dt</f>
        <v>0.78343748091038812</v>
      </c>
    </row>
    <row r="106" spans="1:23" ht="13.5">
      <c r="A106">
        <f>A105+dt</f>
        <v>2.0400000000000014</v>
      </c>
      <c r="B106">
        <f>-m*g*SIN(E105)</f>
        <v>-6.8672664572916311</v>
      </c>
      <c r="C106">
        <f>B106/m/l</f>
        <v>-6.8672664572916311</v>
      </c>
      <c r="D106">
        <f>D105+C106*dt</f>
        <v>0.31575464150127508</v>
      </c>
      <c r="E106">
        <f>E105+D106*dt</f>
        <v>0.78135116278799022</v>
      </c>
      <c r="F106">
        <f>theta_0*COS(2*PI()/T*A106)</f>
        <v>0.7808572556229143</v>
      </c>
      <c r="G106">
        <f>-m*g*J105</f>
        <v>-7.6886554376545488</v>
      </c>
      <c r="H106">
        <f>G106/m/l</f>
        <v>-7.6886554376545488</v>
      </c>
      <c r="I106">
        <f>I105+H106*dt</f>
        <v>-0.26688469673073645</v>
      </c>
      <c r="J106">
        <f>J105+I106*dt</f>
        <v>0.77809978697577342</v>
      </c>
    </row>
    <row r="107" spans="1:23" ht="13.5">
      <c r="A107">
        <f>A106+dt</f>
        <v>2.0600000000000014</v>
      </c>
      <c r="B107">
        <f>-m*g*SIN(E106)</f>
        <v>-6.9114048519287978</v>
      </c>
      <c r="C107">
        <f>B107/m/l</f>
        <v>-6.9114048519287978</v>
      </c>
      <c r="D107">
        <f>D106+C107*dt</f>
        <v>0.17752654446269911</v>
      </c>
      <c r="E107">
        <f>E106+D107*dt</f>
        <v>0.78490169367724416</v>
      </c>
      <c r="F107">
        <f>theta_0*COS(2*PI()/T*A107)</f>
        <v>0.77404463375351473</v>
      </c>
      <c r="G107">
        <f>-m*g*J106</f>
        <v>-7.6362713093802403</v>
      </c>
      <c r="H107">
        <f>G107/m/l</f>
        <v>-7.6362713093802403</v>
      </c>
      <c r="I107">
        <f>I106+H107*dt</f>
        <v>-0.41961012291834127</v>
      </c>
      <c r="J107">
        <f>J106+I107*dt</f>
        <v>0.76970758451740662</v>
      </c>
    </row>
    <row r="108" spans="1:23" ht="13.5">
      <c r="A108">
        <f>A107+dt</f>
        <v>2.0800000000000014</v>
      </c>
      <c r="B108">
        <f>-m*g*SIN(E107)</f>
        <v>-6.9360998210326903</v>
      </c>
      <c r="C108">
        <f>B108/m/l</f>
        <v>-6.9360998210326903</v>
      </c>
      <c r="D108">
        <f>D107+C108*dt</f>
        <v>0.038804548042045306</v>
      </c>
      <c r="E108">
        <f>E107+D108*dt</f>
        <v>0.78567778463808502</v>
      </c>
      <c r="F108">
        <f>theta_0*COS(2*PI()/T*A108)</f>
        <v>0.76419441616373918</v>
      </c>
      <c r="G108">
        <f>-m*g*J107</f>
        <v>-7.5539102344538289</v>
      </c>
      <c r="H108">
        <f>G108/m/l</f>
        <v>-7.5539102344538289</v>
      </c>
      <c r="I108">
        <f>I107+H108*dt</f>
        <v>-0.57068832760741783</v>
      </c>
      <c r="J108">
        <f>J107+I108*dt</f>
        <v>0.7582938179652583</v>
      </c>
    </row>
    <row r="109" spans="1:23" ht="13.5">
      <c r="A109">
        <f>A108+dt</f>
        <v>2.1000000000000014</v>
      </c>
      <c r="B109">
        <f>-m*g*SIN(E108)</f>
        <v>-6.9414861236929033</v>
      </c>
      <c r="C109">
        <f>B109/m/l</f>
        <v>-6.9414861236929033</v>
      </c>
      <c r="D109">
        <f>D108+C109*dt</f>
        <v>-0.10002517443181277</v>
      </c>
      <c r="E109">
        <f>E108+D109*dt</f>
        <v>0.78367728114944879</v>
      </c>
      <c r="F109">
        <f>theta_0*COS(2*PI()/T*A109)</f>
        <v>0.75134525821981701</v>
      </c>
      <c r="G109">
        <f>-m*g*J108</f>
        <v>-7.4418955295110454</v>
      </c>
      <c r="H109">
        <f>G109/m/l</f>
        <v>-7.4418955295110454</v>
      </c>
      <c r="I109">
        <f>I108+H109*dt</f>
        <v>-0.71952623819763872</v>
      </c>
      <c r="J109">
        <f>J108+I109*dt</f>
        <v>0.74390329320130555</v>
      </c>
    </row>
    <row r="110" spans="1:23" ht="13.5">
      <c r="A110">
        <f>A109+dt</f>
        <v>2.1200000000000014</v>
      </c>
      <c r="B110">
        <f>-m*g*SIN(E109)</f>
        <v>-6.9275935395165229</v>
      </c>
      <c r="C110">
        <f>B110/m/l</f>
        <v>-6.9275935395165229</v>
      </c>
      <c r="D110">
        <f>D109+C110*dt</f>
        <v>-0.23857704522214324</v>
      </c>
      <c r="E110">
        <f>E109+D110*dt</f>
        <v>0.77890574024500592</v>
      </c>
      <c r="F110">
        <f>theta_0*COS(2*PI()/T*A110)</f>
        <v>0.73554758407751231</v>
      </c>
      <c r="G110">
        <f>-m*g*J109</f>
        <v>-7.3006669194776128</v>
      </c>
      <c r="H110">
        <f>G110/m/l</f>
        <v>-7.3006669194776128</v>
      </c>
      <c r="I110">
        <f>I109+H110*dt</f>
        <v>-0.86553957658719094</v>
      </c>
      <c r="J110">
        <f>J109+I110*dt</f>
        <v>0.72659250166956169</v>
      </c>
    </row>
    <row r="111" spans="1:23" ht="13.5">
      <c r="A111">
        <f>A110+dt</f>
        <v>2.1400000000000015</v>
      </c>
      <c r="B111">
        <f>-m*g*SIN(E110)</f>
        <v>-6.8943455424621458</v>
      </c>
      <c r="C111">
        <f>B111/m/l</f>
        <v>-6.8943455424621458</v>
      </c>
      <c r="D111">
        <f>D110+C111*dt</f>
        <v>-0.37646395607138616</v>
      </c>
      <c r="E111">
        <f>E110+D111*dt</f>
        <v>0.77137646112357816</v>
      </c>
      <c r="F111">
        <f>theta_0*COS(2*PI()/T*A111)</f>
        <v>0.71686338880180478</v>
      </c>
      <c r="G111">
        <f>-m*g*J110</f>
        <v>-7.1307788113850785</v>
      </c>
      <c r="H111">
        <f>G111/m/l</f>
        <v>-7.1307788113850785</v>
      </c>
      <c r="I111">
        <f>I110+H111*dt</f>
        <v>-1.0081551528148924</v>
      </c>
      <c r="J111">
        <f>J110+I111*dt</f>
        <v>0.70642939861326381</v>
      </c>
    </row>
    <row r="112" spans="1:23" ht="13.5">
      <c r="A112">
        <f>A111+dt</f>
        <v>2.1600000000000015</v>
      </c>
      <c r="B112">
        <f>-m*g*SIN(E111)</f>
        <v>-6.8415627173510396</v>
      </c>
      <c r="C112">
        <f>B112/m/l</f>
        <v>-6.8415627173510396</v>
      </c>
      <c r="D112">
        <f>D111+C112*dt</f>
        <v>-0.51329521041840698</v>
      </c>
      <c r="E112">
        <f>E111+D112*dt</f>
        <v>0.76111055691521001</v>
      </c>
      <c r="F112">
        <f>theta_0*COS(2*PI()/T*A112)</f>
        <v>0.69536599507866514</v>
      </c>
      <c r="G112">
        <f>-m*g*J111</f>
        <v>-6.9328981179905709</v>
      </c>
      <c r="H112">
        <f>G112/m/l</f>
        <v>-6.9328981179905709</v>
      </c>
      <c r="I112">
        <f>I111+H112*dt</f>
        <v>-1.1468131151747039</v>
      </c>
      <c r="J112">
        <f>J111+I112*dt</f>
        <v>0.68349313630976971</v>
      </c>
    </row>
    <row r="113" spans="1:23" ht="13.5">
      <c r="A113">
        <f>A112+dt</f>
        <v>2.1800000000000015</v>
      </c>
      <c r="B113">
        <f>-m*g*SIN(E112)</f>
        <v>-6.7689708830660233</v>
      </c>
      <c r="C113">
        <f>B113/m/l</f>
        <v>-6.7689708830660233</v>
      </c>
      <c r="D113">
        <f>D112+C113*dt</f>
        <v>-0.64867462807972742</v>
      </c>
      <c r="E113">
        <f>E112+D113*dt</f>
        <v>0.74813706435361549</v>
      </c>
      <c r="F113">
        <f>theta_0*COS(2*PI()/T*A113)</f>
        <v>0.67113976547366794</v>
      </c>
      <c r="G113">
        <f>-m*g*J112</f>
        <v>-6.7078016397440798</v>
      </c>
      <c r="H113">
        <f>G113/m/l</f>
        <v>-6.7078016397440798</v>
      </c>
      <c r="I113">
        <f>I112+H113*dt</f>
        <v>-1.2809691479695855</v>
      </c>
      <c r="J113">
        <f>J112+I113*dt</f>
        <v>0.65787375335037801</v>
      </c>
    </row>
    <row r="114" spans="1:23" ht="13.5">
      <c r="A114">
        <f>A113+dt</f>
        <v>2.2000000000000015</v>
      </c>
      <c r="B114">
        <f>-m*g*SIN(E113)</f>
        <v>-6.6762138322255602</v>
      </c>
      <c r="C114">
        <f>B114/m/l</f>
        <v>-6.6762138322255602</v>
      </c>
      <c r="D114">
        <f>D113+C114*dt</f>
        <v>-0.78219890472423859</v>
      </c>
      <c r="E114">
        <f>E113+D114*dt</f>
        <v>0.73249308625913068</v>
      </c>
      <c r="F114">
        <f>theta_0*COS(2*PI()/T*A114)</f>
        <v>0.6442797713666274</v>
      </c>
      <c r="G114">
        <f>-m*g*J113</f>
        <v>-6.4563730153806098</v>
      </c>
      <c r="H114">
        <f>G114/m/l</f>
        <v>-6.4563730153806098</v>
      </c>
      <c r="I114">
        <f>I113+H114*dt</f>
        <v>-1.4100966082771977</v>
      </c>
      <c r="J114">
        <f>J113+I114*dt</f>
        <v>0.629671821184834</v>
      </c>
    </row>
    <row r="115" spans="1:23" ht="13.5">
      <c r="A115">
        <f>A114+dt</f>
        <v>2.2200000000000015</v>
      </c>
      <c r="B115">
        <f>-m*g*SIN(E114)</f>
        <v>-6.5628705327510835</v>
      </c>
      <c r="C115">
        <f>B115/m/l</f>
        <v>-6.5628705327510835</v>
      </c>
      <c r="D115">
        <f>D114+C115*dt</f>
        <v>-0.91345631537926031</v>
      </c>
      <c r="E115">
        <f>E114+D115*dt</f>
        <v>0.71422395995154542</v>
      </c>
      <c r="F115">
        <f>theta_0*COS(2*PI()/T*A115)</f>
        <v>0.61489141986146434</v>
      </c>
      <c r="G115">
        <f>-m*g*J114</f>
        <v>-6.1795992531079609</v>
      </c>
      <c r="H115">
        <f>G115/m/l</f>
        <v>-6.1795992531079609</v>
      </c>
      <c r="I115">
        <f>I114+H115*dt</f>
        <v>-1.5336885933393569</v>
      </c>
      <c r="J115">
        <f>J114+I115*dt</f>
        <v>0.5989980493180469</v>
      </c>
    </row>
    <row r="116" spans="1:23" ht="13.5">
      <c r="A116">
        <f>A115+dt</f>
        <v>2.2400000000000015</v>
      </c>
      <c r="B116">
        <f>-m*g*SIN(E115)</f>
        <v>-6.428476557381642</v>
      </c>
      <c r="C116">
        <f>B116/m/l</f>
        <v>-6.428476557381642</v>
      </c>
      <c r="D116">
        <f>D115+C116*dt</f>
        <v>-1.0420258465268932</v>
      </c>
      <c r="E116">
        <f>E115+D116*dt</f>
        <v>0.69338344302100752</v>
      </c>
      <c r="F116">
        <f>theta_0*COS(2*PI()/T*A116)</f>
        <v>0.58309004013542243</v>
      </c>
      <c r="G116">
        <f>-m*g*J115</f>
        <v>-5.8785668560073123</v>
      </c>
      <c r="H116">
        <f>G116/m/l</f>
        <v>-5.8785668560073123</v>
      </c>
      <c r="I116">
        <f>I115+H116*dt</f>
        <v>-1.6512599304595033</v>
      </c>
      <c r="J116">
        <f>J115+I116*dt</f>
        <v>0.56597285070885683</v>
      </c>
    </row>
    <row r="117" spans="1:23" ht="13.5">
      <c r="A117">
        <f>A116+dt</f>
        <v>2.2600000000000016</v>
      </c>
      <c r="B117">
        <f>-m*g*SIN(E116)</f>
        <v>-6.2725494094049736</v>
      </c>
      <c r="C117">
        <f>B117/m/l</f>
        <v>-6.2725494094049736</v>
      </c>
      <c r="D117">
        <f>D116+C117*dt</f>
        <v>-1.1674768347149926</v>
      </c>
      <c r="E117">
        <f>E116+D117*dt</f>
        <v>0.67003390632670767</v>
      </c>
      <c r="F117">
        <f>theta_0*COS(2*PI()/T*A117)</f>
        <v>0.5490004308509373</v>
      </c>
      <c r="G117">
        <f>-m*g*J116</f>
        <v>-5.5544575568567209</v>
      </c>
      <c r="H117">
        <f>G117/m/l</f>
        <v>-5.5544575568567209</v>
      </c>
      <c r="I117">
        <f>I116+H117*dt</f>
        <v>-1.7623490815966376</v>
      </c>
      <c r="J117">
        <f>J116+I117*dt</f>
        <v>0.53072586907692409</v>
      </c>
    </row>
    <row r="118" spans="1:23" ht="13.5">
      <c r="A118">
        <f>A117+dt</f>
        <v>2.2800000000000016</v>
      </c>
      <c r="B118">
        <f>-m*g*SIN(E117)</f>
        <v>-6.0946172951769224</v>
      </c>
      <c r="C118">
        <f>B118/m/l</f>
        <v>-6.0946172951769224</v>
      </c>
      <c r="D118">
        <f>D117+C118*dt</f>
        <v>-1.289369180618531</v>
      </c>
      <c r="E118">
        <f>E117+D118*dt</f>
        <v>0.64424652271433702</v>
      </c>
      <c r="F118">
        <f>theta_0*COS(2*PI()/T*A118)</f>
        <v>0.51275637040625155</v>
      </c>
      <c r="G118">
        <f>-m*g*J117</f>
        <v>-5.2085436791209334</v>
      </c>
      <c r="H118">
        <f>G118/m/l</f>
        <v>-5.2085436791209334</v>
      </c>
      <c r="I118">
        <f>I117+H118*dt</f>
        <v>-1.8665199551790563</v>
      </c>
      <c r="J118">
        <f>J117+I118*dt</f>
        <v>0.49339546997334294</v>
      </c>
    </row>
    <row r="119" spans="1:23" ht="13.5">
      <c r="A119">
        <f>A118+dt</f>
        <v>2.3000000000000016</v>
      </c>
      <c r="B119">
        <f>-m*g*SIN(E118)</f>
        <v>-5.8942507573141496</v>
      </c>
      <c r="C119">
        <f>B119/m/l</f>
        <v>-5.8942507573141496</v>
      </c>
      <c r="D119">
        <f>D118+C119*dt</f>
        <v>-1.4072541957648139</v>
      </c>
      <c r="E119">
        <f>E118+D119*dt</f>
        <v>0.61610143879904078</v>
      </c>
      <c r="F119">
        <f>theta_0*COS(2*PI()/T*A119)</f>
        <v>0.47450009194670972</v>
      </c>
      <c r="G119">
        <f>-m*g*J118</f>
        <v>-4.8421831423183876</v>
      </c>
      <c r="H119">
        <f>G119/m/l</f>
        <v>-4.8421831423183876</v>
      </c>
      <c r="I119">
        <f>I118+H119*dt</f>
        <v>-1.9633636180254241</v>
      </c>
      <c r="J119">
        <f>J118+I119*dt</f>
        <v>0.45412819761283446</v>
      </c>
    </row>
    <row r="120" spans="1:23" ht="13.5">
      <c r="A120">
        <f>A119+dt</f>
        <v>2.3200000000000016</v>
      </c>
      <c r="B120">
        <f>-m*g*SIN(E119)</f>
        <v>-5.6710964304977765</v>
      </c>
      <c r="C120">
        <f>B120/m/l</f>
        <v>-5.6710964304977765</v>
      </c>
      <c r="D120">
        <f>D119+C120*dt</f>
        <v>-1.5206761243747695</v>
      </c>
      <c r="E120">
        <f>E119+D120*dt</f>
        <v>0.58568791631154538</v>
      </c>
      <c r="F120">
        <f>theta_0*COS(2*PI()/T*A120)</f>
        <v>0.43438172519695406</v>
      </c>
      <c r="G120">
        <f>-m*g*J119</f>
        <v>-4.456814131372357</v>
      </c>
      <c r="H120">
        <f>G120/m/l</f>
        <v>-4.456814131372357</v>
      </c>
      <c r="I120">
        <f>I119+H120*dt</f>
        <v>-2.0524999006528715</v>
      </c>
      <c r="J120">
        <f>J119+I120*dt</f>
        <v>0.41307819959977704</v>
      </c>
    </row>
    <row r="121" spans="1:23" ht="13.5">
      <c r="A121">
        <f>A120+dt</f>
        <v>2.3400000000000016</v>
      </c>
      <c r="B121">
        <f>-m*g*SIN(E120)</f>
        <v>-5.4249120214035651</v>
      </c>
      <c r="C121">
        <f>B121/m/l</f>
        <v>-5.4249120214035651</v>
      </c>
      <c r="D121">
        <f>D120+C121*dt</f>
        <v>-1.6291743648028407</v>
      </c>
      <c r="E121">
        <f>E120+D121*dt</f>
        <v>0.55310442901548851</v>
      </c>
      <c r="F121">
        <f>theta_0*COS(2*PI()/T*A121)</f>
        <v>0.39255870730444797</v>
      </c>
      <c r="G121">
        <f>-m*g*J120</f>
        <v>-4.0539494508722118</v>
      </c>
      <c r="H121">
        <f>G121/m/l</f>
        <v>-4.0539494508722118</v>
      </c>
      <c r="I121">
        <f>I120+H121*dt</f>
        <v>-2.1335788896703156</v>
      </c>
      <c r="J121">
        <f>J120+I121*dt</f>
        <v>0.37040662180637074</v>
      </c>
    </row>
    <row r="122" spans="1:23" ht="13.5">
      <c r="A122">
        <f>A121+dt</f>
        <v>2.3600000000000017</v>
      </c>
      <c r="B122">
        <f>-m*g*SIN(E121)</f>
        <v>-5.1556014552453551</v>
      </c>
      <c r="C122">
        <f>B122/m/l</f>
        <v>-5.1556014552453551</v>
      </c>
      <c r="D122">
        <f>D121+C122*dt</f>
        <v>-1.7322863939077477</v>
      </c>
      <c r="E122">
        <f>E121+D122*dt</f>
        <v>0.51845870113733361</v>
      </c>
      <c r="F122">
        <f>theta_0*COS(2*PI()/T*A122)</f>
        <v>0.34919516500636349</v>
      </c>
      <c r="G122">
        <f>-m*g*J121</f>
        <v>-3.6351705864077224</v>
      </c>
      <c r="H122">
        <f>G122/m/l</f>
        <v>-3.6351705864077224</v>
      </c>
      <c r="I122">
        <f>I121+H122*dt</f>
        <v>-2.20628230139847</v>
      </c>
      <c r="J122">
        <f>J121+I122*dt</f>
        <v>0.32628097577840132</v>
      </c>
    </row>
    <row r="123" spans="1:23" ht="13.5">
      <c r="A123">
        <f>A122+dt</f>
        <v>2.3800000000000017</v>
      </c>
      <c r="B123">
        <f>-m*g*SIN(E122)</f>
        <v>-4.8632489864600341</v>
      </c>
      <c r="C123">
        <f>B123/m/l</f>
        <v>-4.8632489864600341</v>
      </c>
      <c r="D123">
        <f>D122+C123*dt</f>
        <v>-1.8295513736369484</v>
      </c>
      <c r="E123">
        <f>E122+D123*dt</f>
        <v>0.48186767366459465</v>
      </c>
      <c r="F123">
        <f>theta_0*COS(2*PI()/T*A123)</f>
        <v>0.30446127054440492</v>
      </c>
      <c r="G123">
        <f>-m*g*J122</f>
        <v>-3.2021214962892306</v>
      </c>
      <c r="H123">
        <f>G123/m/l</f>
        <v>-3.2021214962892306</v>
      </c>
      <c r="I123">
        <f>I122+H123*dt</f>
        <v>-2.2703247313242545</v>
      </c>
      <c r="J123">
        <f>J122+I123*dt</f>
        <v>0.28087448115191621</v>
      </c>
    </row>
    <row r="124" spans="1:23" ht="13.5">
      <c r="A124">
        <f>A123+dt</f>
        <v>2.4000000000000017</v>
      </c>
      <c r="B124">
        <f>-m*g*SIN(E123)</f>
        <v>-4.5481509550214083</v>
      </c>
      <c r="C124">
        <f>B124/m/l</f>
        <v>-4.5481509550214083</v>
      </c>
      <c r="D124">
        <f>D123+C124*dt</f>
        <v>-1.9205143927373767</v>
      </c>
      <c r="E124">
        <f>E123+D124*dt</f>
        <v>0.44345738580984712</v>
      </c>
      <c r="F124">
        <f>theta_0*COS(2*PI()/T*A124)</f>
        <v>0.25853257385516232</v>
      </c>
      <c r="G124">
        <f>-m*g*J123</f>
        <v>-2.7565021580249058</v>
      </c>
      <c r="H124">
        <f>G124/m/l</f>
        <v>-2.7565021580249058</v>
      </c>
      <c r="I124">
        <f>I123+H124*dt</f>
        <v>-2.3254547744847525</v>
      </c>
      <c r="J124">
        <f>J123+I124*dt</f>
        <v>0.23436538566222115</v>
      </c>
    </row>
    <row r="125" spans="1:23" ht="13.5">
      <c r="A125">
        <f>A124+dt</f>
        <v>2.4200000000000017</v>
      </c>
      <c r="B125">
        <f>-m*g*SIN(E124)</f>
        <v>-4.2108437987213403</v>
      </c>
      <c r="C125">
        <f>B125/m/l</f>
        <v>-4.2108437987213403</v>
      </c>
      <c r="D125">
        <f>D124+C125*dt</f>
        <v>-2.0047312687118035</v>
      </c>
      <c r="E125">
        <f>E124+D125*dt</f>
        <v>0.40336276043561103</v>
      </c>
      <c r="F125">
        <f>theta_0*COS(2*PI()/T*A125)</f>
        <v>0.21158931365669162</v>
      </c>
      <c r="G125">
        <f>-m*g*J124</f>
        <v>-2.3000618948890383</v>
      </c>
      <c r="H125">
        <f>G125/m/l</f>
        <v>-2.3000618948890383</v>
      </c>
      <c r="I125">
        <f>I124+H125*dt</f>
        <v>-2.3714560123825335</v>
      </c>
      <c r="J125">
        <f>J124+I125*dt</f>
        <v>0.18693626541457048</v>
      </c>
    </row>
    <row r="126" spans="1:23" ht="13.5">
      <c r="A126">
        <f>A125+dt</f>
        <v>2.4400000000000017</v>
      </c>
      <c r="B126">
        <f>-m*g*SIN(E125)</f>
        <v>-3.8521269211683422</v>
      </c>
      <c r="C126">
        <f>B126/m/l</f>
        <v>-3.8521269211683422</v>
      </c>
      <c r="D126">
        <f>D125+C126*dt</f>
        <v>-2.0817738071351704</v>
      </c>
      <c r="E126">
        <f>E125+D126*dt</f>
        <v>0.36172728429290762</v>
      </c>
      <c r="F126">
        <f>theta_0*COS(2*PI()/T*A126)</f>
        <v>0.16381571013483312</v>
      </c>
      <c r="G126">
        <f>-m*g*J125</f>
        <v>-1.8345925087785946</v>
      </c>
      <c r="H126">
        <f>G126/m/l</f>
        <v>-1.8345925087785946</v>
      </c>
      <c r="I126">
        <f>I125+H126*dt</f>
        <v>-2.4081478625581054</v>
      </c>
      <c r="J126">
        <f>J125+I126*dt</f>
        <v>0.13877330816340838</v>
      </c>
    </row>
    <row r="127" spans="1:23" ht="13.5">
      <c r="A127">
        <f>A126+dt</f>
        <v>2.4600000000000017</v>
      </c>
      <c r="B127">
        <f>-m*g*SIN(E126)</f>
        <v>-3.4730790788430763</v>
      </c>
      <c r="C127">
        <f>B127/m/l</f>
        <v>-3.4730790788430763</v>
      </c>
      <c r="D127">
        <f>D126+C127*dt</f>
        <v>-2.1512353887120317</v>
      </c>
      <c r="E127">
        <f>E126+D127*dt</f>
        <v>0.31870257651866701</v>
      </c>
      <c r="F127">
        <f>theta_0*COS(2*PI()/T*A127)</f>
        <v>0.11539924200499668</v>
      </c>
      <c r="G127">
        <f>-m*g*J126</f>
        <v>-1.3619212463156898</v>
      </c>
      <c r="H127">
        <f>G127/m/l</f>
        <v>-1.3619212463156898</v>
      </c>
      <c r="I127">
        <f>I126+H127*dt</f>
        <v>-2.4353862874844192</v>
      </c>
      <c r="J127">
        <f>J126+I127*dt</f>
        <v>0.090065582413719994</v>
      </c>
    </row>
    <row r="128" spans="1:23" ht="13.5">
      <c r="A128">
        <f>A127+dt</f>
        <v>2.4800000000000018</v>
      </c>
      <c r="B128">
        <f>-m*g*SIN(E127)</f>
        <v>-3.0750670979732542</v>
      </c>
      <c r="C128">
        <f>B128/m/l</f>
        <v>-3.0750670979732542</v>
      </c>
      <c r="D128">
        <f>D127+C128*dt</f>
        <v>-2.2127367306714967</v>
      </c>
      <c r="E128">
        <f>E127+D128*dt</f>
        <v>0.27444784190523708</v>
      </c>
      <c r="F128">
        <f>theta_0*COS(2*PI()/T*A128)</f>
        <v>0.066529910786439925</v>
      </c>
      <c r="G128">
        <f>-m*g*J127</f>
        <v>-0.88390362580824799</v>
      </c>
      <c r="H128">
        <f>G128/m/l</f>
        <v>-0.88390362580824799</v>
      </c>
      <c r="I128">
        <f>I127+H128*dt</f>
        <v>-2.4530643600005844</v>
      </c>
      <c r="J128">
        <f>J127+I128*dt</f>
        <v>0.041004295213708304</v>
      </c>
    </row>
    <row r="129" spans="1:23" ht="13.5">
      <c r="A129">
        <f>A128+dt</f>
        <v>2.5000000000000018</v>
      </c>
      <c r="B129">
        <f>-m*g*SIN(E128)</f>
        <v>-2.6597459670933339</v>
      </c>
      <c r="C129">
        <f>B129/m/l</f>
        <v>-2.6597459670933339</v>
      </c>
      <c r="D129">
        <f>D128+C129*dt</f>
        <v>-2.2659316500133633</v>
      </c>
      <c r="E129">
        <f>E128+D129*dt</f>
        <v>0.22912920890496979</v>
      </c>
      <c r="F129">
        <f>theta_0*COS(2*PI()/T*A129)</f>
        <v>0.017399495176274014</v>
      </c>
      <c r="G129">
        <f>-m*g*J128</f>
        <v>-0.40241615322733332</v>
      </c>
      <c r="H129">
        <f>G129/m/l</f>
        <v>-0.40241615322733332</v>
      </c>
      <c r="I129">
        <f>I128+H129*dt</f>
        <v>-2.4611126830651311</v>
      </c>
      <c r="J129">
        <f>J128+I129*dt</f>
        <v>-0.0082179584475943201</v>
      </c>
    </row>
    <row r="130" spans="1:23" ht="13.5">
      <c r="A130">
        <f>A129+dt</f>
        <v>2.5200000000000018</v>
      </c>
      <c r="B130">
        <f>-m*g*SIN(E129)</f>
        <v>-2.2290496704540779</v>
      </c>
      <c r="C130">
        <f>B130/m/l</f>
        <v>-2.2290496704540779</v>
      </c>
      <c r="D130">
        <f>D129+C130*dt</f>
        <v>-2.3105126434224448</v>
      </c>
      <c r="E130">
        <f>E129+D130*dt</f>
        <v>0.18291895603652089</v>
      </c>
      <c r="F130">
        <f>theta_0*COS(2*PI()/T*A130)</f>
        <v>-0.031799201550741528</v>
      </c>
      <c r="G130">
        <f>-m*g*J129</f>
        <v>0.080651044204690658</v>
      </c>
      <c r="H130">
        <f>G130/m/l</f>
        <v>0.080651044204690658</v>
      </c>
      <c r="I130">
        <f>I129+H130*dt</f>
        <v>-2.4594996621810372</v>
      </c>
      <c r="J130">
        <f>J129+I130*dt</f>
        <v>-0.057407951691215063</v>
      </c>
    </row>
    <row r="131" spans="1:23" ht="13.5">
      <c r="A131">
        <f>A130+dt</f>
        <v>2.5400000000000018</v>
      </c>
      <c r="B131">
        <f>-m*g*SIN(E130)</f>
        <v>-1.7851725192267716</v>
      </c>
      <c r="C131">
        <f>B131/m/l</f>
        <v>-1.7851725192267716</v>
      </c>
      <c r="D131">
        <f>D130+C131*dt</f>
        <v>-2.34621609380698</v>
      </c>
      <c r="E131">
        <f>E130+D131*dt</f>
        <v>0.13599463416038129</v>
      </c>
      <c r="F131">
        <f>theta_0*COS(2*PI()/T*A131)</f>
        <v>-0.08087310816316963</v>
      </c>
      <c r="G131">
        <f>-m*g*J130</f>
        <v>0.56340163789758468</v>
      </c>
      <c r="H131">
        <f>G131/m/l</f>
        <v>0.56340163789758468</v>
      </c>
      <c r="I131">
        <f>I130+H131*dt</f>
        <v>-2.4482316294230855</v>
      </c>
      <c r="J131">
        <f>J130+I131*dt</f>
        <v>-0.10637258427967677</v>
      </c>
    </row>
    <row r="132" spans="1:23" ht="13.5">
      <c r="A132">
        <f>A131+dt</f>
        <v>2.5600000000000018</v>
      </c>
      <c r="B132">
        <f>-m*g*SIN(E131)</f>
        <v>-1.3305411817187449</v>
      </c>
      <c r="C132">
        <f>B132/m/l</f>
        <v>-1.3305411817187449</v>
      </c>
      <c r="D132">
        <f>D131+C132*dt</f>
        <v>-2.3728269174413548</v>
      </c>
      <c r="E132">
        <f>E131+D132*dt</f>
        <v>0.088538095811554196</v>
      </c>
      <c r="F132">
        <f>theta_0*COS(2*PI()/T*A132)</f>
        <v>-0.12962964314541389</v>
      </c>
      <c r="G132">
        <f>-m*g*J131</f>
        <v>1.0439405421207479</v>
      </c>
      <c r="H132">
        <f>G132/m/l</f>
        <v>1.0439405421207479</v>
      </c>
      <c r="I132">
        <f>I131+H132*dt</f>
        <v>-2.4273528185806703</v>
      </c>
      <c r="J132">
        <f>J131+I132*dt</f>
        <v>-0.15491964065129019</v>
      </c>
    </row>
    <row r="133" spans="1:23" ht="13.5">
      <c r="A133">
        <f>A132+dt</f>
        <v>2.5800000000000018</v>
      </c>
      <c r="B133">
        <f>-m*g*SIN(E132)</f>
        <v>-0.86777808330804129</v>
      </c>
      <c r="C133">
        <f>B133/m/l</f>
        <v>-0.86777808330804129</v>
      </c>
      <c r="D133">
        <f>D132+C133*dt</f>
        <v>-2.3901824791075157</v>
      </c>
      <c r="E133">
        <f>E132+D133*dt</f>
        <v>0.040734446229403878</v>
      </c>
      <c r="F133">
        <f>theta_0*COS(2*PI()/T*A133)</f>
        <v>-0.17787747044843366</v>
      </c>
      <c r="G133">
        <f>-m*g*J132</f>
        <v>1.5203813533517618</v>
      </c>
      <c r="H133">
        <f>G133/m/l</f>
        <v>1.5203813533517618</v>
      </c>
      <c r="I133">
        <f>I132+H133*dt</f>
        <v>-2.3969451915136353</v>
      </c>
      <c r="J133">
        <f>J132+I133*dt</f>
        <v>-0.2028585444815629</v>
      </c>
    </row>
    <row r="134" spans="1:23" ht="13.5">
      <c r="A134">
        <f>A133+dt</f>
        <v>2.6000000000000019</v>
      </c>
      <c r="B134">
        <f>-m*g*SIN(E133)</f>
        <v>-0.39965730899266971</v>
      </c>
      <c r="C134">
        <f>B134/m/l</f>
        <v>-0.39965730899266971</v>
      </c>
      <c r="D134">
        <f>D133+C134*dt</f>
        <v>-2.3981756252873692</v>
      </c>
      <c r="E134">
        <f>E133+D134*dt</f>
        <v>-0.0072290662763435029</v>
      </c>
      <c r="F134">
        <f>theta_0*COS(2*PI()/T*A134)</f>
        <v>-0.22542725035286185</v>
      </c>
      <c r="G134">
        <f>-m*g*J133</f>
        <v>1.9908537555420582</v>
      </c>
      <c r="H134">
        <f>G134/m/l</f>
        <v>1.9908537555420582</v>
      </c>
      <c r="I134">
        <f>I133+H134*dt</f>
        <v>-2.357128116402794</v>
      </c>
      <c r="J134">
        <f>J133+I134*dt</f>
        <v>-0.25000110680961879</v>
      </c>
    </row>
    <row r="135" spans="1:23" ht="13.5">
      <c r="A135">
        <f>A134+dt</f>
        <v>2.6200000000000019</v>
      </c>
      <c r="B135">
        <f>-m*g*SIN(E134)</f>
        <v>0.070945438504601957</v>
      </c>
      <c r="C135">
        <f>B135/m/l</f>
        <v>0.070945438504601957</v>
      </c>
      <c r="D135">
        <f>D134+C135*dt</f>
        <v>-2.396756716517277</v>
      </c>
      <c r="E135">
        <f>E134+D135*dt</f>
        <v>-0.055164200606689043</v>
      </c>
      <c r="F135">
        <f>theta_0*COS(2*PI()/T*A135)</f>
        <v>-0.27209238249788703</v>
      </c>
      <c r="G135">
        <f>-m*g*J134</f>
        <v>2.4535108622295989</v>
      </c>
      <c r="H135">
        <f>G135/m/l</f>
        <v>2.4535108622295989</v>
      </c>
      <c r="I135">
        <f>I134+H135*dt</f>
        <v>-2.3080578991582019</v>
      </c>
      <c r="J135">
        <f>J134+I135*dt</f>
        <v>-0.29616226479278285</v>
      </c>
    </row>
    <row r="136" spans="1:23" ht="13.5">
      <c r="A136">
        <f>A135+dt</f>
        <v>2.6400000000000019</v>
      </c>
      <c r="B136">
        <f>-m*g*SIN(E135)</f>
        <v>0.54110692786344117</v>
      </c>
      <c r="C136">
        <f>B136/m/l</f>
        <v>0.54110692786344117</v>
      </c>
      <c r="D136">
        <f>D135+C136*dt</f>
        <v>-2.3859345779600081</v>
      </c>
      <c r="E136">
        <f>E135+D136*dt</f>
        <v>-0.10288289216588921</v>
      </c>
      <c r="F136">
        <f>theta_0*COS(2*PI()/T*A136)</f>
        <v>-0.31768973816003088</v>
      </c>
      <c r="G136">
        <f>-m*g*J135</f>
        <v>2.9065364666763709</v>
      </c>
      <c r="H136">
        <f>G136/m/l</f>
        <v>2.9065364666763709</v>
      </c>
      <c r="I136">
        <f>I135+H136*dt</f>
        <v>-2.2499271698246743</v>
      </c>
      <c r="J136">
        <f>J135+I136*dt</f>
        <v>-0.34116080818927635</v>
      </c>
    </row>
    <row r="137" spans="1:23" ht="13.5">
      <c r="A137">
        <f>A136+dt</f>
        <v>2.6600000000000019</v>
      </c>
      <c r="B137">
        <f>-m*g*SIN(E136)</f>
        <v>1.0079123985775782</v>
      </c>
      <c r="C137">
        <f>B137/m/l</f>
        <v>1.0079123985775782</v>
      </c>
      <c r="D137">
        <f>D136+C137*dt</f>
        <v>-2.3657763299884564</v>
      </c>
      <c r="E137">
        <f>E136+D137*dt</f>
        <v>-0.15019841876565834</v>
      </c>
      <c r="F137">
        <f>theta_0*COS(2*PI()/T*A137)</f>
        <v>-0.36204037890812307</v>
      </c>
      <c r="G137">
        <f>-m*g*J136</f>
        <v>3.3481521715695584</v>
      </c>
      <c r="H137">
        <f>G137/m/l</f>
        <v>3.3481521715695584</v>
      </c>
      <c r="I137">
        <f>I136+H137*dt</f>
        <v>-2.1829641263932831</v>
      </c>
      <c r="J137">
        <f>J136+I137*dt</f>
        <v>-0.38482009071714202</v>
      </c>
    </row>
    <row r="138" spans="1:23" ht="13.5">
      <c r="A138">
        <f>A137+dt</f>
        <v>2.6800000000000019</v>
      </c>
      <c r="B138">
        <f>-m*g*SIN(E137)</f>
        <v>1.4685112191045042</v>
      </c>
      <c r="C138">
        <f>B138/m/l</f>
        <v>1.4685112191045042</v>
      </c>
      <c r="D138">
        <f>D137+C138*dt</f>
        <v>-2.3364061056063665</v>
      </c>
      <c r="E138">
        <f>E137+D138*dt</f>
        <v>-0.19692654087778566</v>
      </c>
      <c r="F138">
        <f>theta_0*COS(2*PI()/T*A138)</f>
        <v>-0.40497025881424448</v>
      </c>
      <c r="G138">
        <f>-m*g*J137</f>
        <v>3.7766243702980318</v>
      </c>
      <c r="H138">
        <f>G138/m/l</f>
        <v>3.7766243702980318</v>
      </c>
      <c r="I138">
        <f>I137+H138*dt</f>
        <v>-2.1074316389873227</v>
      </c>
      <c r="J138">
        <f>J137+I138*dt</f>
        <v>-0.42696872349688847</v>
      </c>
    </row>
    <row r="139" spans="1:23" ht="13.5">
      <c r="A139">
        <f>A138+dt</f>
        <v>2.700000000000002</v>
      </c>
      <c r="B139">
        <f>-m*g*SIN(E138)</f>
        <v>1.9201699727460733</v>
      </c>
      <c r="C139">
        <f>B139/m/l</f>
        <v>1.9201699727460733</v>
      </c>
      <c r="D139">
        <f>D138+C139*dt</f>
        <v>-2.2980027061514452</v>
      </c>
      <c r="E139">
        <f>E138+D139*dt</f>
        <v>-0.24288659500081455</v>
      </c>
      <c r="F139">
        <f>theta_0*COS(2*PI()/T*A139)</f>
        <v>-0.44631090746494267</v>
      </c>
      <c r="G139">
        <f>-m*g*J138</f>
        <v>4.1902710523984634</v>
      </c>
      <c r="H139">
        <f>G139/m/l</f>
        <v>4.1902710523984634</v>
      </c>
      <c r="I139">
        <f>I138+H139*dt</f>
        <v>-2.0236262179393534</v>
      </c>
      <c r="J139">
        <f>J138+I139*dt</f>
        <v>-0.46744124785567553</v>
      </c>
    </row>
    <row r="140" spans="1:23" ht="13.5">
      <c r="A140">
        <f>A139+dt</f>
        <v>2.720000000000002</v>
      </c>
      <c r="B140">
        <f>-m*g*SIN(E139)</f>
        <v>2.3603208941303384</v>
      </c>
      <c r="C140">
        <f>B140/m/l</f>
        <v>2.3603208941303384</v>
      </c>
      <c r="D140">
        <f>D139+C140*dt</f>
        <v>-2.2507962882688384</v>
      </c>
      <c r="E140">
        <f>E139+D140*dt</f>
        <v>-0.28790252076619133</v>
      </c>
      <c r="F140">
        <f>theta_0*COS(2*PI()/T*A140)</f>
        <v>-0.48590009109236643</v>
      </c>
      <c r="G140">
        <f>-m*g*J139</f>
        <v>4.5874684064555993</v>
      </c>
      <c r="H140">
        <f>G140/m/l</f>
        <v>4.5874684064555993</v>
      </c>
      <c r="I140">
        <f>I139+H140*dt</f>
        <v>-1.9318768498102414</v>
      </c>
      <c r="J140">
        <f>J139+I140*dt</f>
        <v>-0.5060787848518804</v>
      </c>
    </row>
    <row r="141" spans="1:23" ht="13.5">
      <c r="A141">
        <f>A140+dt</f>
        <v>2.740000000000002</v>
      </c>
      <c r="B141">
        <f>-m*g*SIN(E140)</f>
        <v>2.7866038529970685</v>
      </c>
      <c r="C141">
        <f>B141/m/l</f>
        <v>2.7866038529970685</v>
      </c>
      <c r="D141">
        <f>D140+C141*dt</f>
        <v>-2.1950642112088969</v>
      </c>
      <c r="E141">
        <f>E140+D141*dt</f>
        <v>-0.33180380499036927</v>
      </c>
      <c r="F141">
        <f>theta_0*COS(2*PI()/T*A141)</f>
        <v>-0.52358244923083208</v>
      </c>
      <c r="G141">
        <f>-m*g*J140</f>
        <v>4.9666571945363547</v>
      </c>
      <c r="H141">
        <f>G141/m/l</f>
        <v>4.9666571945363547</v>
      </c>
      <c r="I141">
        <f>I140+H141*dt</f>
        <v>-1.8325437059195144</v>
      </c>
      <c r="J141">
        <f>J140+I141*dt</f>
        <v>-0.5427296589702707</v>
      </c>
    </row>
    <row r="142" spans="1:23" ht="13.5">
      <c r="A142">
        <f>A141+dt</f>
        <v>2.760000000000002</v>
      </c>
      <c r="B142">
        <f>-m*g*SIN(E141)</f>
        <v>3.1969004524126166</v>
      </c>
      <c r="C142">
        <f>B142/m/l</f>
        <v>3.1969004524126166</v>
      </c>
      <c r="D142">
        <f>D141+C142*dt</f>
        <v>-2.1311262021606447</v>
      </c>
      <c r="E142">
        <f>E141+D142*dt</f>
        <v>-0.37442632903358214</v>
      </c>
      <c r="F142">
        <f>theta_0*COS(2*PI()/T*A142)</f>
        <v>-0.55921010440038088</v>
      </c>
      <c r="G142">
        <f>-m*g*J141</f>
        <v>5.3263488731342363</v>
      </c>
      <c r="H142">
        <f>G142/m/l</f>
        <v>5.3263488731342363</v>
      </c>
      <c r="I142">
        <f>I141+H142*dt</f>
        <v>-1.7260167284568297</v>
      </c>
      <c r="J142">
        <f>J141+I142*dt</f>
        <v>-0.57724999353940731</v>
      </c>
    </row>
    <row r="143" spans="1:23" ht="13.5">
      <c r="A143">
        <f>A142+dt</f>
        <v>2.780000000000002</v>
      </c>
      <c r="B143">
        <f>-m*g*SIN(E142)</f>
        <v>3.5893592449507818</v>
      </c>
      <c r="C143">
        <f>B143/m/l</f>
        <v>3.5893592449507818</v>
      </c>
      <c r="D143">
        <f>D142+C143*dt</f>
        <v>-2.059339017261629</v>
      </c>
      <c r="E143">
        <f>E142+D143*dt</f>
        <v>-0.41561310937881474</v>
      </c>
      <c r="F143">
        <f>theta_0*COS(2*PI()/T*A143)</f>
        <v>-0.59264324242473576</v>
      </c>
      <c r="G143">
        <f>-m*g*J142</f>
        <v>5.6651314365957433</v>
      </c>
      <c r="H143">
        <f>G143/m/l</f>
        <v>5.6651314365957433</v>
      </c>
      <c r="I143">
        <f>I142+H143*dt</f>
        <v>-1.612714099724915</v>
      </c>
      <c r="J143">
        <f>J142+I143*dt</f>
        <v>-0.60950427553390563</v>
      </c>
    </row>
    <row r="144" spans="1:23" ht="13.5">
      <c r="A144">
        <f>A143+dt</f>
        <v>2.800000000000002</v>
      </c>
      <c r="B144">
        <f>-m*g*SIN(E143)</f>
        <v>3.9624115383907981</v>
      </c>
      <c r="C144">
        <f>B144/m/l</f>
        <v>3.9624115383907981</v>
      </c>
      <c r="D144">
        <f>D143+C144*dt</f>
        <v>-1.9800907864938131</v>
      </c>
      <c r="E144">
        <f>E143+D144*dt</f>
        <v>-0.45521492510869099</v>
      </c>
      <c r="F144">
        <f>theta_0*COS(2*PI()/T*A144)</f>
        <v>-0.62375066110630595</v>
      </c>
      <c r="G144">
        <f>-m*g*J143</f>
        <v>5.9816749600897499</v>
      </c>
      <c r="H144">
        <f>G144/m/l</f>
        <v>5.9816749600897499</v>
      </c>
      <c r="I144">
        <f>I143+H144*dt</f>
        <v>-1.4930806005231201</v>
      </c>
      <c r="J144">
        <f>J143+I144*dt</f>
        <v>-0.63936588754436807</v>
      </c>
    </row>
    <row r="145" spans="1:23" ht="13.5">
      <c r="A145">
        <f>A144+dt</f>
        <v>2.8200000000000021</v>
      </c>
      <c r="B145">
        <f>-m*g*SIN(E144)</f>
        <v>4.3147777276091839</v>
      </c>
      <c r="C145">
        <f>B145/m/l</f>
        <v>4.3147777276091839</v>
      </c>
      <c r="D145">
        <f>D144+C145*dt</f>
        <v>-1.8937952319416294</v>
      </c>
      <c r="E145">
        <f>E144+D145*dt</f>
        <v>-0.49309082974752361</v>
      </c>
      <c r="F145">
        <f>theta_0*COS(2*PI()/T*A145)</f>
        <v>-0.65241028510506804</v>
      </c>
      <c r="G145">
        <f>-m*g*J144</f>
        <v>6.2747368203604283</v>
      </c>
      <c r="H145">
        <f>G145/m/l</f>
        <v>6.2747368203604283</v>
      </c>
      <c r="I145">
        <f>I144+H145*dt</f>
        <v>-1.3675858641159115</v>
      </c>
      <c r="J145">
        <f>J144+I145*dt</f>
        <v>-0.66671760482668629</v>
      </c>
    </row>
    <row r="146" spans="1:23" ht="13.5">
      <c r="A146">
        <f>A145+dt</f>
        <v>2.8400000000000021</v>
      </c>
      <c r="B146">
        <f>-m*g*SIN(E145)</f>
        <v>4.6454645203655209</v>
      </c>
      <c r="C146">
        <f>B146/m/l</f>
        <v>4.6454645203655209</v>
      </c>
      <c r="D146">
        <f>D145+C146*dt</f>
        <v>-1.800885941534319</v>
      </c>
      <c r="E146">
        <f>E145+D146*dt</f>
        <v>-0.52910854857820999</v>
      </c>
      <c r="F146">
        <f>theta_0*COS(2*PI()/T*A146)</f>
        <v>-0.67850964500077127</v>
      </c>
      <c r="G146">
        <f>-m*g*J145</f>
        <v>6.5431665737690992</v>
      </c>
      <c r="H146">
        <f>G146/m/l</f>
        <v>6.5431665737690992</v>
      </c>
      <c r="I146">
        <f>I145+H146*dt</f>
        <v>-1.2367225326405296</v>
      </c>
      <c r="J146">
        <f>J145+I146*dt</f>
        <v>-0.69145205547949684</v>
      </c>
    </row>
    <row r="147" spans="1:23" ht="13.5">
      <c r="A147">
        <f>A146+dt</f>
        <v>2.8600000000000021</v>
      </c>
      <c r="B147">
        <f>-m*g*SIN(E146)</f>
        <v>4.9537537963579554</v>
      </c>
      <c r="C147">
        <f>B147/m/l</f>
        <v>4.9537537963579554</v>
      </c>
      <c r="D147">
        <f>D146+C147*dt</f>
        <v>-1.70181086560716</v>
      </c>
      <c r="E147">
        <f>E146+D147*dt</f>
        <v>-0.56314476589035323</v>
      </c>
      <c r="F147">
        <f>theta_0*COS(2*PI()/T*A147)</f>
        <v>-0.70194631865848123</v>
      </c>
      <c r="G147">
        <f>-m*g*J146</f>
        <v>6.7859104724757824</v>
      </c>
      <c r="H147">
        <f>G147/m/l</f>
        <v>6.7859104724757824</v>
      </c>
      <c r="I147">
        <f>I146+H147*dt</f>
        <v>-1.1010043231910138</v>
      </c>
      <c r="J147">
        <f>J146+I147*dt</f>
        <v>-0.7134721419433171</v>
      </c>
    </row>
    <row r="148" spans="1:23" ht="13.5">
      <c r="A148">
        <f>A147+dt</f>
        <v>2.8800000000000021</v>
      </c>
      <c r="B148">
        <f>-m*g*SIN(E147)</f>
        <v>5.2391841337015403</v>
      </c>
      <c r="C148">
        <f>B148/m/l</f>
        <v>5.2391841337015403</v>
      </c>
      <c r="D148">
        <f>D147+C148*dt</f>
        <v>-1.5970271829331293</v>
      </c>
      <c r="E148">
        <f>E147+D148*dt</f>
        <v>-0.59508530954901584</v>
      </c>
      <c r="F148">
        <f>theta_0*COS(2*PI()/T*A148)</f>
        <v>-0.72262833316539909</v>
      </c>
      <c r="G148">
        <f>-m*g*J147</f>
        <v>7.0020156010317143</v>
      </c>
      <c r="H148">
        <f>G148/m/l</f>
        <v>7.0020156010317143</v>
      </c>
      <c r="I148">
        <f>I147+H148*dt</f>
        <v>-0.96096401117037955</v>
      </c>
      <c r="J148">
        <f>J147+I148*dt</f>
        <v>-0.73269142216672467</v>
      </c>
    </row>
    <row r="149" spans="1:23" ht="13.5">
      <c r="A149">
        <f>A148+dt</f>
        <v>2.9000000000000021</v>
      </c>
      <c r="B149">
        <f>-m*g*SIN(E148)</f>
        <v>5.5015262456732765</v>
      </c>
      <c r="C149">
        <f>B149/m/l</f>
        <v>5.5015262456732765</v>
      </c>
      <c r="D149">
        <f>D148+C149*dt</f>
        <v>-1.4869966580196639</v>
      </c>
      <c r="E149">
        <f>E148+D149*dt</f>
        <v>-0.62482524270940909</v>
      </c>
      <c r="F149">
        <f>theta_0*COS(2*PI()/T*A149)</f>
        <v>-0.74047452576163308</v>
      </c>
      <c r="G149">
        <f>-m*g*J148</f>
        <v>7.1906336171442362</v>
      </c>
      <c r="H149">
        <f>G149/m/l</f>
        <v>7.1906336171442362</v>
      </c>
      <c r="I149">
        <f>I148+H149*dt</f>
        <v>-0.8171513388274948</v>
      </c>
      <c r="J149">
        <f>J148+I149*dt</f>
        <v>-0.74903444894327453</v>
      </c>
    </row>
    <row r="150" spans="1:23" ht="13.5">
      <c r="A150">
        <f>A149+dt</f>
        <v>2.9200000000000021</v>
      </c>
      <c r="B150">
        <f>-m*g*SIN(E149)</f>
        <v>5.7407536920260309</v>
      </c>
      <c r="C150">
        <f>B150/m/l</f>
        <v>5.7407536920260309</v>
      </c>
      <c r="D150">
        <f>D149+C150*dt</f>
        <v>-1.3721815841791432</v>
      </c>
      <c r="E150">
        <f>E149+D150*dt</f>
        <v>-0.65226887439299197</v>
      </c>
      <c r="F150">
        <f>theta_0*COS(2*PI()/T*A150)</f>
        <v>-0.75541486234851296</v>
      </c>
      <c r="G150">
        <f>-m*g*J149</f>
        <v>7.351024081929296</v>
      </c>
      <c r="H150">
        <f>G150/m/l</f>
        <v>7.351024081929296</v>
      </c>
      <c r="I150">
        <f>I149+H150*dt</f>
        <v>-0.67013085718890886</v>
      </c>
      <c r="J150">
        <f>J149+I150*dt</f>
        <v>-0.76243706608705275</v>
      </c>
    </row>
    <row r="151" spans="1:23" ht="13.5">
      <c r="A151">
        <f>A150+dt</f>
        <v>2.9400000000000022</v>
      </c>
      <c r="B151">
        <f>-m*g*SIN(E150)</f>
        <v>5.9570102691766378</v>
      </c>
      <c r="C151">
        <f>B151/m/l</f>
        <v>5.9570102691766378</v>
      </c>
      <c r="D151">
        <f>D150+C151*dt</f>
        <v>-1.2530413787956105</v>
      </c>
      <c r="E151">
        <f>E150+D151*dt</f>
        <v>-0.67732970196890419</v>
      </c>
      <c r="F151">
        <f>theta_0*COS(2*PI()/T*A151)</f>
        <v>-0.76739071232452261</v>
      </c>
      <c r="G151">
        <f>-m*g*J150</f>
        <v>7.4825573665783356</v>
      </c>
      <c r="H151">
        <f>G151/m/l</f>
        <v>7.4825573665783356</v>
      </c>
      <c r="I151">
        <f>I150+H151*dt</f>
        <v>-0.52047970985734215</v>
      </c>
      <c r="J151">
        <f>J150+I151*dt</f>
        <v>-0.77284666028419957</v>
      </c>
    </row>
    <row r="152" spans="1:23" ht="13.5">
      <c r="A152">
        <f>A151+dt</f>
        <v>2.9600000000000022</v>
      </c>
      <c r="B152">
        <f>-m*g*SIN(E151)</f>
        <v>6.1505754531735706</v>
      </c>
      <c r="C152">
        <f>B152/m/l</f>
        <v>6.1505754531735706</v>
      </c>
      <c r="D152">
        <f>D151+C152*dt</f>
        <v>-1.1300298697321391</v>
      </c>
      <c r="E152">
        <f>E151+D152*dt</f>
        <v>-0.699930299363547</v>
      </c>
      <c r="F152">
        <f>theta_0*COS(2*PI()/T*A152)</f>
        <v>-0.77635507867030618</v>
      </c>
      <c r="G152">
        <f>-m*g*J151</f>
        <v>7.5847171240291349</v>
      </c>
      <c r="H152">
        <f>G152/m/l</f>
        <v>7.5847171240291349</v>
      </c>
      <c r="I152">
        <f>I151+H152*dt</f>
        <v>-0.36878536737675949</v>
      </c>
      <c r="J152">
        <f>J151+I152*dt</f>
        <v>-0.7802223676317348</v>
      </c>
    </row>
    <row r="153" spans="1:23" ht="13.5">
      <c r="A153">
        <f>A152+dt</f>
        <v>2.9800000000000022</v>
      </c>
      <c r="B153">
        <f>-m*g*SIN(E152)</f>
        <v>6.3218291829787923</v>
      </c>
      <c r="C153">
        <f>B153/m/l</f>
        <v>6.3218291829787923</v>
      </c>
      <c r="D153">
        <f>D152+C153*dt</f>
        <v>-1.0035932860725634</v>
      </c>
      <c r="E153">
        <f>E152+D153*dt</f>
        <v>-0.72000216508499826</v>
      </c>
      <c r="F153">
        <f>theta_0*COS(2*PI()/T*A153)</f>
        <v>-0.78227278237982112</v>
      </c>
      <c r="G153">
        <f>-m*g*J152</f>
        <v>7.6571023159378457</v>
      </c>
      <c r="H153">
        <f>G153/m/l</f>
        <v>7.6571023159378457</v>
      </c>
      <c r="I153">
        <f>I152+H153*dt</f>
        <v>-0.21564332105800257</v>
      </c>
      <c r="J153">
        <f>J152+I153*dt</f>
        <v>-0.78453523405289483</v>
      </c>
    </row>
    <row r="154" spans="1:23" ht="13.5">
      <c r="A154">
        <f>A153+dt</f>
        <v>3.0000000000000022</v>
      </c>
      <c r="B154">
        <f>-m*g*SIN(E153)</f>
        <v>6.4712171451893932</v>
      </c>
      <c r="C154">
        <f>B154/m/l</f>
        <v>6.4712171451893932</v>
      </c>
      <c r="D154">
        <f>D153+C154*dt</f>
        <v>-0.87416894316877547</v>
      </c>
      <c r="E154">
        <f>E153+D154*dt</f>
        <v>-0.73748554394837373</v>
      </c>
      <c r="F154">
        <f>theta_0*COS(2*PI()/T*A154)</f>
        <v>-0.78512060051387433</v>
      </c>
      <c r="G154">
        <f>-m*g*J153</f>
        <v>7.6994287869951101</v>
      </c>
      <c r="H154">
        <f>G154/m/l</f>
        <v>7.6994287869951101</v>
      </c>
      <c r="I154">
        <f>I153+H154*dt</f>
        <v>-0.061654745318100362</v>
      </c>
      <c r="J154">
        <f>J153+I154*dt</f>
        <v>-0.78576832895925686</v>
      </c>
    </row>
    <row r="155" spans="1:23" ht="13.5">
      <c r="A155">
        <f>A154+dt</f>
        <v>3.0200000000000022</v>
      </c>
      <c r="B155">
        <f>-m*g*SIN(E154)</f>
        <v>6.599217570646073</v>
      </c>
      <c r="C155">
        <f>B155/m/l</f>
        <v>6.599217570646073</v>
      </c>
      <c r="D155">
        <f>D154+C155*dt</f>
        <v>-0.74218459175585405</v>
      </c>
      <c r="E155">
        <f>E154+D155*dt</f>
        <v>-0.75232923578349087</v>
      </c>
      <c r="F155">
        <f>theta_0*COS(2*PI()/T*A155)</f>
        <v>-0.78488735733427295</v>
      </c>
      <c r="G155">
        <f>-m*g*J154</f>
        <v>7.7115303804061472</v>
      </c>
      <c r="H155">
        <f>G155/m/l</f>
        <v>7.7115303804061472</v>
      </c>
      <c r="I155">
        <f>I154+H155*dt</f>
        <v>0.092575862290022598</v>
      </c>
      <c r="J155">
        <f>J154+I155*dt</f>
        <v>-0.7839168117134564</v>
      </c>
    </row>
    <row r="156" spans="1:23" ht="13.5">
      <c r="A156">
        <f>A155+dt</f>
        <v>3.0400000000000023</v>
      </c>
      <c r="B156">
        <f>-m*g*SIN(E155)</f>
        <v>6.7063103927118242</v>
      </c>
      <c r="C156">
        <f>B156/m/l</f>
        <v>6.7063103927118242</v>
      </c>
      <c r="D156">
        <f>D155+C156*dt</f>
        <v>-0.60805838390161759</v>
      </c>
      <c r="E156">
        <f>E155+D156*dt</f>
        <v>-0.76449040346152319</v>
      </c>
      <c r="F156">
        <f>theta_0*COS(2*PI()/T*A156)</f>
        <v>-0.78157396816095237</v>
      </c>
      <c r="G156">
        <f>-m*g*J155</f>
        <v>7.6933595901558611</v>
      </c>
      <c r="H156">
        <f>G156/m/l</f>
        <v>7.6933595901558611</v>
      </c>
      <c r="I156">
        <f>I155+H156*dt</f>
        <v>0.24644305409313982</v>
      </c>
      <c r="J156">
        <f>J155+I156*dt</f>
        <v>-0.77898795063159365</v>
      </c>
    </row>
    <row r="157" spans="1:23" ht="13.5">
      <c r="A157">
        <f>A156+dt</f>
        <v>3.0600000000000023</v>
      </c>
      <c r="B157">
        <f>-m*g*SIN(E156)</f>
        <v>6.7929494582353929</v>
      </c>
      <c r="C157">
        <f>B157/m/l</f>
        <v>6.7929494582353929</v>
      </c>
      <c r="D157">
        <f>D156+C157*dt</f>
        <v>-0.47219939473690975</v>
      </c>
      <c r="E157">
        <f>E156+D157*dt</f>
        <v>-0.77393439135626141</v>
      </c>
      <c r="F157">
        <f>theta_0*COS(2*PI()/T*A157)</f>
        <v>-0.77519343577997146</v>
      </c>
      <c r="G157">
        <f>-m*g*J156</f>
        <v>7.64498774749846</v>
      </c>
      <c r="H157">
        <f>G157/m/l</f>
        <v>7.64498774749846</v>
      </c>
      <c r="I157">
        <f>I156+H157*dt</f>
        <v>0.39934280904310904</v>
      </c>
      <c r="J157">
        <f>J156+I157*dt</f>
        <v>-0.77100109445073151</v>
      </c>
    </row>
    <row r="158" spans="1:23" ht="13.5">
      <c r="A158">
        <f>A157+dt</f>
        <v>3.0800000000000023</v>
      </c>
      <c r="B158">
        <f>-m*g*SIN(E157)</f>
        <v>6.8595383342932115</v>
      </c>
      <c r="C158">
        <f>B158/m/l</f>
        <v>6.8595383342932115</v>
      </c>
      <c r="D158">
        <f>D157+C158*dt</f>
        <v>-0.33500862805104548</v>
      </c>
      <c r="E158">
        <f>E157+D158*dt</f>
        <v>-0.78063456391728236</v>
      </c>
      <c r="F158">
        <f>theta_0*COS(2*PI()/T*A158)</f>
        <v>-0.76577079941647208</v>
      </c>
      <c r="G158">
        <f>-m*g*J157</f>
        <v>7.5666047409394794</v>
      </c>
      <c r="H158">
        <f>G158/m/l</f>
        <v>7.5666047409394794</v>
      </c>
      <c r="I158">
        <f>I157+H158*dt</f>
        <v>0.55067490386189866</v>
      </c>
      <c r="J158">
        <f>J157+I158*dt</f>
        <v>-0.75998759637349356</v>
      </c>
    </row>
    <row r="159" spans="1:23" ht="13.5">
      <c r="A159">
        <f>A158+dt</f>
        <v>3.1000000000000023</v>
      </c>
      <c r="B159">
        <f>-m*g*SIN(E158)</f>
        <v>6.906410122580553</v>
      </c>
      <c r="C159">
        <f>B159/m/l</f>
        <v>6.906410122580553</v>
      </c>
      <c r="D159">
        <f>D158+C159*dt</f>
        <v>-0.19688042559943442</v>
      </c>
      <c r="E159">
        <f>E158+D159*dt</f>
        <v>-0.78457217242927102</v>
      </c>
      <c r="F159">
        <f>theta_0*COS(2*PI()/T*A159)</f>
        <v>-0.75334303647284706</v>
      </c>
      <c r="G159">
        <f>-m*g*J158</f>
        <v>7.4585182708094662</v>
      </c>
      <c r="H159">
        <f>G159/m/l</f>
        <v>7.4585182708094662</v>
      </c>
      <c r="I159">
        <f>I158+H159*dt</f>
        <v>0.69984526927808799</v>
      </c>
      <c r="J159">
        <f>J158+I159*dt</f>
        <v>-0.7459906909879318</v>
      </c>
    </row>
    <row r="160" spans="1:23" ht="13.5">
      <c r="A160">
        <f>A159+dt</f>
        <v>3.1200000000000023</v>
      </c>
      <c r="B160">
        <f>-m*g*SIN(E159)</f>
        <v>6.9338115816472259</v>
      </c>
      <c r="C160">
        <f>B160/m/l</f>
        <v>6.9338115816472259</v>
      </c>
      <c r="D160">
        <f>D159+C160*dt</f>
        <v>-0.058204193966489903</v>
      </c>
      <c r="E160">
        <f>E159+D160*dt</f>
        <v>-0.78573625630860078</v>
      </c>
      <c r="F160">
        <f>theta_0*COS(2*PI()/T*A160)</f>
        <v>-0.7379589174177299</v>
      </c>
      <c r="G160">
        <f>-m*g*J159</f>
        <v>7.321152641355563</v>
      </c>
      <c r="H160">
        <f>G160/m/l</f>
        <v>7.321152641355563</v>
      </c>
      <c r="I160">
        <f>I159+H160*dt</f>
        <v>0.8462683221051992</v>
      </c>
      <c r="J160">
        <f>J159+I160*dt</f>
        <v>-0.72906532454582784</v>
      </c>
    </row>
    <row r="161" spans="1:23" ht="13.5">
      <c r="A161">
        <f>A160+dt</f>
        <v>3.1400000000000023</v>
      </c>
      <c r="B161">
        <f>-m*g*SIN(E160)</f>
        <v>6.9418917651938834</v>
      </c>
      <c r="C161">
        <f>B161/m/l</f>
        <v>6.9418917651938834</v>
      </c>
      <c r="D161">
        <f>D160+C161*dt</f>
        <v>0.080633641337387763</v>
      </c>
      <c r="E161">
        <f>E160+D161*dt</f>
        <v>-0.78412358348185307</v>
      </c>
      <c r="F161">
        <f>theta_0*COS(2*PI()/T*A161)</f>
        <v>-0.7196788143952656</v>
      </c>
      <c r="G161">
        <f>-m*g*J160</f>
        <v>7.1550470950927547</v>
      </c>
      <c r="H161">
        <f>G161/m/l</f>
        <v>7.1550470950927547</v>
      </c>
      <c r="I161">
        <f>I160+H161*dt</f>
        <v>0.98936926400705427</v>
      </c>
      <c r="J161">
        <f>J160+I161*dt</f>
        <v>-0.70927793926568672</v>
      </c>
    </row>
    <row r="162" spans="1:23" ht="13.5">
      <c r="A162">
        <f>A161+dt</f>
        <v>3.1600000000000024</v>
      </c>
      <c r="B162">
        <f>-m*g*SIN(E161)</f>
        <v>6.9306953102350333</v>
      </c>
      <c r="C162">
        <f>B162/m/l</f>
        <v>6.9306953102350333</v>
      </c>
      <c r="D162">
        <f>D161+C162*dt</f>
        <v>0.21924754754208844</v>
      </c>
      <c r="E162">
        <f>E161+D162*dt</f>
        <v>-0.77973863253101128</v>
      </c>
      <c r="F162">
        <f>theta_0*COS(2*PI()/T*A162)</f>
        <v>-0.69857446430574077</v>
      </c>
      <c r="G162">
        <f>-m*g*J161</f>
        <v>6.9608536959534497</v>
      </c>
      <c r="H162">
        <f>G162/m/l</f>
        <v>6.9608536959534497</v>
      </c>
      <c r="I162">
        <f>I161+H162*dt</f>
        <v>1.1285863379261232</v>
      </c>
      <c r="J162">
        <f>J161+I162*dt</f>
        <v>-0.68670621250716424</v>
      </c>
    </row>
    <row r="163" spans="1:23" ht="13.5">
      <c r="A163">
        <f>A162+dt</f>
        <v>3.1800000000000024</v>
      </c>
      <c r="B163">
        <f>-m*g*SIN(E162)</f>
        <v>6.9001604481841348</v>
      </c>
      <c r="C163">
        <f>B163/m/l</f>
        <v>6.9001604481841348</v>
      </c>
      <c r="D163">
        <f>D162+C163*dt</f>
        <v>0.35725075650577115</v>
      </c>
      <c r="E163">
        <f>E162+D163*dt</f>
        <v>-0.77259361740089583</v>
      </c>
      <c r="F163">
        <f>theta_0*COS(2*PI()/T*A163)</f>
        <v>-0.67472868728732038</v>
      </c>
      <c r="G163">
        <f>-m*g*J162</f>
        <v>6.7393347695453096</v>
      </c>
      <c r="H163">
        <f>G163/m/l</f>
        <v>6.7393347695453096</v>
      </c>
      <c r="I163">
        <f>I162+H163*dt</f>
        <v>1.2633730333170294</v>
      </c>
      <c r="J163">
        <f>J162+I163*dt</f>
        <v>-0.66143875184082368</v>
      </c>
    </row>
    <row r="164" spans="1:23" ht="13.5">
      <c r="A164">
        <f>A163+dt</f>
        <v>3.2000000000000024</v>
      </c>
      <c r="B164">
        <f>-m*g*SIN(E163)</f>
        <v>6.8501217596512669</v>
      </c>
      <c r="C164">
        <f>B164/m/l</f>
        <v>6.8501217596512669</v>
      </c>
      <c r="D164">
        <f>D163+C164*dt</f>
        <v>0.4942531916987965</v>
      </c>
      <c r="E164">
        <f>E163+D164*dt</f>
        <v>-0.76270855356691991</v>
      </c>
      <c r="F164">
        <f>theta_0*COS(2*PI()/T*A164)</f>
        <v>-0.6482350617036563</v>
      </c>
      <c r="G164">
        <f>-m*g*J163</f>
        <v>6.4913599105658433</v>
      </c>
      <c r="H164">
        <f>G164/m/l</f>
        <v>6.4913599105658433</v>
      </c>
      <c r="I164">
        <f>I163+H164*dt</f>
        <v>1.3932002315283463</v>
      </c>
      <c r="J164">
        <f>J163+I164*dt</f>
        <v>-0.63357474721025675</v>
      </c>
    </row>
    <row r="165" spans="1:23" ht="13.5">
      <c r="A165">
        <f>A164+dt</f>
        <v>3.2200000000000024</v>
      </c>
      <c r="B165">
        <f>-m*g*SIN(E164)</f>
        <v>6.780317644052249</v>
      </c>
      <c r="C165">
        <f>B165/m/l</f>
        <v>6.780317644052249</v>
      </c>
      <c r="D165">
        <f>D164+C165*dt</f>
        <v>0.6298595445798415</v>
      </c>
      <c r="E165">
        <f>E164+D165*dt</f>
        <v>-0.75011136267532308</v>
      </c>
      <c r="F165">
        <f>theta_0*COS(2*PI()/T*A165)</f>
        <v>-0.6191975569128203</v>
      </c>
      <c r="G165">
        <f>-m*g*J164</f>
        <v>6.2179025691214598</v>
      </c>
      <c r="H165">
        <f>G165/m/l</f>
        <v>6.2179025691214598</v>
      </c>
      <c r="I165">
        <f>I164+H165*dt</f>
        <v>1.5175582829107754</v>
      </c>
      <c r="J165">
        <f>J164+I165*dt</f>
        <v>-0.60322358155204125</v>
      </c>
    </row>
    <row r="166" spans="1:23" ht="13.5">
      <c r="A166">
        <f>A165+dt</f>
        <v>3.2400000000000024</v>
      </c>
      <c r="B166">
        <f>-m*g*SIN(E165)</f>
        <v>6.6904024218793579</v>
      </c>
      <c r="C166">
        <f>B166/m/l</f>
        <v>6.6904024218793579</v>
      </c>
      <c r="D166">
        <f>D165+C166*dt</f>
        <v>0.7636675930174287</v>
      </c>
      <c r="E166">
        <f>E165+D166*dt</f>
        <v>-0.73483801081497446</v>
      </c>
      <c r="F166">
        <f>theta_0*COS(2*PI()/T*A166)</f>
        <v>-0.58773012525869117</v>
      </c>
      <c r="G166">
        <f>-m*g*J165</f>
        <v>5.9200362293517328</v>
      </c>
      <c r="H166">
        <f>G166/m/l</f>
        <v>5.9200362293517328</v>
      </c>
      <c r="I166">
        <f>I165+H166*dt</f>
        <v>1.6359590074978101</v>
      </c>
      <c r="J166">
        <f>J165+I166*dt</f>
        <v>-0.57050440140208503</v>
      </c>
    </row>
    <row r="167" spans="1:23" ht="13.5">
      <c r="A167">
        <f>A166+dt</f>
        <v>3.2600000000000025</v>
      </c>
      <c r="B167">
        <f>-m*g*SIN(E166)</f>
        <v>6.5799629248496263</v>
      </c>
      <c r="C167">
        <f>B167/m/l</f>
        <v>6.5799629248496263</v>
      </c>
      <c r="D167">
        <f>D166+C167*dt</f>
        <v>0.8952668515144212</v>
      </c>
      <c r="E167">
        <f>E166+D167*dt</f>
        <v>-0.71693267378468606</v>
      </c>
      <c r="F167">
        <f>theta_0*COS(2*PI()/T*A167)</f>
        <v>-0.55395625488595157</v>
      </c>
      <c r="G167">
        <f>-m*g*J166</f>
        <v>5.5989301953600625</v>
      </c>
      <c r="H167">
        <f>G167/m/l</f>
        <v>5.5989301953600625</v>
      </c>
      <c r="I167">
        <f>I166+H167*dt</f>
        <v>1.7479376114050114</v>
      </c>
      <c r="J167">
        <f>J166+I167*dt</f>
        <v>-0.53554564917398484</v>
      </c>
    </row>
    <row r="168" spans="1:23" ht="13.5">
      <c r="A168">
        <f>A167+dt</f>
        <v>3.2800000000000025</v>
      </c>
      <c r="B168">
        <f>-m*g*SIN(E167)</f>
        <v>6.4485393521219674</v>
      </c>
      <c r="C168">
        <f>B168/m/l</f>
        <v>6.4485393521219674</v>
      </c>
      <c r="D168">
        <f>D167+C168*dt</f>
        <v>1.0242376385568606</v>
      </c>
      <c r="E168">
        <f>E167+D168*dt</f>
        <v>-0.6964479210135488</v>
      </c>
      <c r="F168">
        <f>theta_0*COS(2*PI()/T*A168)</f>
        <v>-0.51800848513358921</v>
      </c>
      <c r="G168">
        <f>-m*g*J167</f>
        <v>5.2558450009934869</v>
      </c>
      <c r="H168">
        <f>G168/m/l</f>
        <v>5.2558450009934869</v>
      </c>
      <c r="I168">
        <f>I167+H168*dt</f>
        <v>1.8530545114248811</v>
      </c>
      <c r="J168">
        <f>J167+I168*dt</f>
        <v>-0.49848455894548721</v>
      </c>
    </row>
    <row r="169" spans="1:23" ht="13.5">
      <c r="A169">
        <f>A168+dt</f>
        <v>3.3000000000000025</v>
      </c>
      <c r="B169">
        <f>-m*g*SIN(E168)</f>
        <v>6.2956500757025866</v>
      </c>
      <c r="C169">
        <f>B169/m/l</f>
        <v>6.2956500757025866</v>
      </c>
      <c r="D169">
        <f>D168+C169*dt</f>
        <v>1.1501506400709123</v>
      </c>
      <c r="E169">
        <f>E168+D169*dt</f>
        <v>-0.67344490821213054</v>
      </c>
      <c r="F169">
        <f>theta_0*COS(2*PI()/T*A169)</f>
        <v>-0.48002788640865207</v>
      </c>
      <c r="G169">
        <f>-m*g*J168</f>
        <v>4.8921274614910111</v>
      </c>
      <c r="H169">
        <f>G169/m/l</f>
        <v>4.8921274614910111</v>
      </c>
      <c r="I169">
        <f>I168+H169*dt</f>
        <v>1.9508970606547014</v>
      </c>
      <c r="J169">
        <f>J168+I169*dt</f>
        <v>-0.45946661773239317</v>
      </c>
    </row>
    <row r="170" spans="1:23" ht="13.5">
      <c r="A170">
        <f>A169+dt</f>
        <v>3.3200000000000025</v>
      </c>
      <c r="B170">
        <f>-m*g*SIN(E169)</f>
        <v>6.1208199632477882</v>
      </c>
      <c r="C170">
        <f>B170/m/l</f>
        <v>6.1208199632477882</v>
      </c>
      <c r="D170">
        <f>D169+C170*dt</f>
        <v>1.2725670393358681</v>
      </c>
      <c r="E170">
        <f>E169+D170*dt</f>
        <v>-0.64799356742541314</v>
      </c>
      <c r="F170">
        <f>theta_0*COS(2*PI()/T*A170)</f>
        <v>-0.44016350658139641</v>
      </c>
      <c r="G170">
        <f>-m*g*J169</f>
        <v>4.5092053864257062</v>
      </c>
      <c r="H170">
        <f>G170/m/l</f>
        <v>4.5092053864257062</v>
      </c>
      <c r="I170">
        <f>I169+H170*dt</f>
        <v>2.0410811683832155</v>
      </c>
      <c r="J170">
        <f>J169+I170*dt</f>
        <v>-0.41864499436472885</v>
      </c>
    </row>
    <row r="171" spans="1:23" ht="13.5">
      <c r="A171">
        <f>A170+dt</f>
        <v>3.3400000000000025</v>
      </c>
      <c r="B171">
        <f>-m*g*SIN(E170)</f>
        <v>5.9236116522832241</v>
      </c>
      <c r="C171">
        <f>B171/m/l</f>
        <v>5.9236116522832241</v>
      </c>
      <c r="D171">
        <f>D170+C171*dt</f>
        <v>1.3910392723815326</v>
      </c>
      <c r="E171">
        <f>E170+D171*dt</f>
        <v>-0.62017278197778247</v>
      </c>
      <c r="F171">
        <f>theta_0*COS(2*PI()/T*A171)</f>
        <v>-0.39857178607434851</v>
      </c>
      <c r="G171">
        <f>-m*g*J170</f>
        <v>4.1085819746954488</v>
      </c>
      <c r="H171">
        <f>G171/m/l</f>
        <v>4.1085819746954488</v>
      </c>
      <c r="I171">
        <f>I170+H171*dt</f>
        <v>2.1232528078771247</v>
      </c>
      <c r="J171">
        <f>J170+I171*dt</f>
        <v>-0.37617993820718637</v>
      </c>
    </row>
    <row r="172" spans="1:23" ht="13.5">
      <c r="A172">
        <f>A171+dt</f>
        <v>3.3600000000000025</v>
      </c>
      <c r="B172">
        <f>-m*g*SIN(E171)</f>
        <v>5.7036590597071282</v>
      </c>
      <c r="C172">
        <f>B172/m/l</f>
        <v>5.7036590597071282</v>
      </c>
      <c r="D172">
        <f>D171+C172*dt</f>
        <v>1.5051124535756752</v>
      </c>
      <c r="E172">
        <f>E171+D172*dt</f>
        <v>-0.59007053290626899</v>
      </c>
      <c r="F172">
        <f>theta_0*COS(2*PI()/T*A172)</f>
        <v>-0.35541594394065612</v>
      </c>
      <c r="G172">
        <f>-m*g*J171</f>
        <v>3.6918299135653272</v>
      </c>
      <c r="H172">
        <f>G172/m/l</f>
        <v>3.6918299135653272</v>
      </c>
      <c r="I172">
        <f>I171+H172*dt</f>
        <v>2.1970894061484314</v>
      </c>
      <c r="J172">
        <f>J171+I172*dt</f>
        <v>-0.33223815008421775</v>
      </c>
    </row>
    <row r="173" spans="1:23" ht="13.5">
      <c r="A173">
        <f>A172+dt</f>
        <v>3.3800000000000026</v>
      </c>
      <c r="B173">
        <f>-m*g*SIN(E172)</f>
        <v>5.4607022506832026</v>
      </c>
      <c r="C173">
        <f>B173/m/l</f>
        <v>5.4607022506832026</v>
      </c>
      <c r="D173">
        <f>D172+C173*dt</f>
        <v>1.6143264985893393</v>
      </c>
      <c r="E173">
        <f>E172+D173*dt</f>
        <v>-0.55778400293448216</v>
      </c>
      <c r="F173">
        <f>theta_0*COS(2*PI()/T*A173)</f>
        <v>-0.31086533734095062</v>
      </c>
      <c r="G173">
        <f>-m*g*J172</f>
        <v>3.2605852049265129</v>
      </c>
      <c r="H173">
        <f>G173/m/l</f>
        <v>3.2605852049265129</v>
      </c>
      <c r="I173">
        <f>I172+H173*dt</f>
        <v>2.2623011102469617</v>
      </c>
      <c r="J173">
        <f>J172+I173*dt</f>
        <v>-0.28699212787927852</v>
      </c>
    </row>
    <row r="174" spans="1:23" ht="13.5">
      <c r="A174">
        <f>A173+dt</f>
        <v>3.4000000000000026</v>
      </c>
      <c r="B174">
        <f>-m*g*SIN(E173)</f>
        <v>5.1946226311024084</v>
      </c>
      <c r="C174">
        <f>B174/m/l</f>
        <v>5.1946226311024084</v>
      </c>
      <c r="D174">
        <f>D173+C174*dt</f>
        <v>1.7182189512113875</v>
      </c>
      <c r="E174">
        <f>E173+D174*dt</f>
        <v>-0.52341962391025443</v>
      </c>
      <c r="F174">
        <f>theta_0*COS(2*PI()/T*A174)</f>
        <v>-0.26509479693233673</v>
      </c>
      <c r="G174">
        <f>-m*g*J173</f>
        <v>2.8165407430072396</v>
      </c>
      <c r="H174">
        <f>G174/m/l</f>
        <v>2.8165407430072396</v>
      </c>
      <c r="I174">
        <f>I173+H174*dt</f>
        <v>2.3186319251071064</v>
      </c>
      <c r="J174">
        <f>J173+I174*dt</f>
        <v>-0.2406194893771364</v>
      </c>
    </row>
    <row r="175" spans="1:23" ht="13.5">
      <c r="A175">
        <f>A174+dt</f>
        <v>3.4200000000000026</v>
      </c>
      <c r="B175">
        <f>-m*g*SIN(E174)</f>
        <v>4.9054772800162993</v>
      </c>
      <c r="C175">
        <f>B175/m/l</f>
        <v>4.9054772800162993</v>
      </c>
      <c r="D175">
        <f>D174+C175*dt</f>
        <v>1.8163284968117135</v>
      </c>
      <c r="E175">
        <f>E174+D175*dt</f>
        <v>-0.48709305397402014</v>
      </c>
      <c r="F175">
        <f>theta_0*COS(2*PI()/T*A175)</f>
        <v>-0.2182839407776517</v>
      </c>
      <c r="G175">
        <f>-m*g*J174</f>
        <v>2.3614396687472166</v>
      </c>
      <c r="H175">
        <f>G175/m/l</f>
        <v>2.3614396687472166</v>
      </c>
      <c r="I175">
        <f>I174+H175*dt</f>
        <v>2.3658607184820508</v>
      </c>
      <c r="J175">
        <f>J174+I175*dt</f>
        <v>-0.19330227500749539</v>
      </c>
    </row>
    <row r="176" spans="1:23" ht="13.5">
      <c r="A176">
        <f>A175+dt</f>
        <v>3.4400000000000026</v>
      </c>
      <c r="B176">
        <f>-m*g*SIN(E175)</f>
        <v>4.5935311174148943</v>
      </c>
      <c r="C176">
        <f>B176/m/l</f>
        <v>4.5935311174148943</v>
      </c>
      <c r="D176">
        <f>D175+C176*dt</f>
        <v>1.9081991191600114</v>
      </c>
      <c r="E176">
        <f>E175+D176*dt</f>
        <v>-0.44892907159081991</v>
      </c>
      <c r="F176">
        <f>theta_0*COS(2*PI()/T*A176)</f>
        <v>-0.17061646946743281</v>
      </c>
      <c r="G176">
        <f>-m*g*J175</f>
        <v>1.8970685269235597</v>
      </c>
      <c r="H176">
        <f>G176/m/l</f>
        <v>1.8970685269235597</v>
      </c>
      <c r="I176">
        <f>I175+H176*dt</f>
        <v>2.4038020890205218</v>
      </c>
      <c r="J176">
        <f>J175+I176*dt</f>
        <v>-0.14522623322708494</v>
      </c>
    </row>
    <row r="177" spans="1:23" ht="13.5">
      <c r="A177">
        <f>A176+dt</f>
        <v>3.4600000000000026</v>
      </c>
      <c r="B177">
        <f>-m*g*SIN(E176)</f>
        <v>4.2592855243339613</v>
      </c>
      <c r="C177">
        <f>B177/m/l</f>
        <v>4.2592855243339613</v>
      </c>
      <c r="D177">
        <f>D176+C177*dt</f>
        <v>1.9933848296466907</v>
      </c>
      <c r="E177">
        <f>E176+D177*dt</f>
        <v>-0.40906137499788608</v>
      </c>
      <c r="F177">
        <f>theta_0*COS(2*PI()/T*A177)</f>
        <v>-0.12227944522075498</v>
      </c>
      <c r="G177">
        <f>-m*g*J176</f>
        <v>1.4252502528906117</v>
      </c>
      <c r="H177">
        <f>G177/m/l</f>
        <v>1.4252502528906117</v>
      </c>
      <c r="I177">
        <f>I176+H177*dt</f>
        <v>2.4323070940783342</v>
      </c>
      <c r="J177">
        <f>J176+I177*dt</f>
        <v>-0.09658009134551826</v>
      </c>
    </row>
    <row r="178" spans="1:23" ht="13.5">
      <c r="A178">
        <f>A177+dt</f>
        <v>3.4800000000000026</v>
      </c>
      <c r="B178">
        <f>-m*g*SIN(E177)</f>
        <v>3.9035020123407</v>
      </c>
      <c r="C178">
        <f>B178/m/l</f>
        <v>3.9035020123407</v>
      </c>
      <c r="D178">
        <f>D177+C178*dt</f>
        <v>2.0714548698935049</v>
      </c>
      <c r="E178">
        <f>E177+D178*dt</f>
        <v>-0.36763227760001599</v>
      </c>
      <c r="F178">
        <f>theta_0*COS(2*PI()/T*A178)</f>
        <v>-0.073462557793976938</v>
      </c>
      <c r="G178">
        <f>-m*g*J177</f>
        <v>0.94783701646491625</v>
      </c>
      <c r="H178">
        <f>G178/m/l</f>
        <v>0.94783701646491625</v>
      </c>
      <c r="I178">
        <f>I177+H178*dt</f>
        <v>2.4512638344076327</v>
      </c>
      <c r="J178">
        <f>J177+I178*dt</f>
        <v>-0.047554814657365607</v>
      </c>
    </row>
    <row r="179" spans="1:23" ht="13.5">
      <c r="A179">
        <f>A178+dt</f>
        <v>3.5000000000000027</v>
      </c>
      <c r="B179">
        <f>-m*g*SIN(E178)</f>
        <v>3.5272195919795672</v>
      </c>
      <c r="C179">
        <f>B179/m/l</f>
        <v>3.5272195919795672</v>
      </c>
      <c r="D179">
        <f>D178+C179*dt</f>
        <v>2.1419992617330963</v>
      </c>
      <c r="E179">
        <f>E178+D179*dt</f>
        <v>-0.32479229236535406</v>
      </c>
      <c r="F179">
        <f>theta_0*COS(2*PI()/T*A179)</f>
        <v>-0.024357380078199965</v>
      </c>
      <c r="G179">
        <f>-m*g*J178</f>
        <v>0.46670295104738607</v>
      </c>
      <c r="H179">
        <f>G179/m/l</f>
        <v>0.46670295104738607</v>
      </c>
      <c r="I179">
        <f>I178+H179*dt</f>
        <v>2.4605978934285804</v>
      </c>
      <c r="J179">
        <f>J178+I179*dt</f>
        <v>0.0016571432112060039</v>
      </c>
    </row>
    <row r="180" spans="1:23" ht="13.5">
      <c r="A180">
        <f>A179+dt</f>
        <v>3.5200000000000027</v>
      </c>
      <c r="B180">
        <f>-m*g*SIN(E179)</f>
        <v>3.1317646250863667</v>
      </c>
      <c r="C180">
        <f>B180/m/l</f>
        <v>3.1317646250863667</v>
      </c>
      <c r="D180">
        <f>D179+C180*dt</f>
        <v>2.2046345542348238</v>
      </c>
      <c r="E180">
        <f>E179+D180*dt</f>
        <v>-0.28069960128065757</v>
      </c>
      <c r="F180">
        <f>theta_0*COS(2*PI()/T*A180)</f>
        <v>0.024843383693288444</v>
      </c>
      <c r="G180">
        <f>-m*g*J179</f>
        <v>-0.016263203474775723</v>
      </c>
      <c r="H180">
        <f>G180/m/l</f>
        <v>-0.016263203474775723</v>
      </c>
      <c r="I180">
        <f>I179+H180*dt</f>
        <v>2.4602726293590846</v>
      </c>
      <c r="J180">
        <f>J179+I180*dt</f>
        <v>0.0508625957983877</v>
      </c>
    </row>
    <row r="181" spans="1:23" ht="13.5">
      <c r="A181">
        <f>A180+dt</f>
        <v>3.5400000000000027</v>
      </c>
      <c r="B181">
        <f>-m*g*SIN(E180)</f>
        <v>2.7187521687587024</v>
      </c>
      <c r="C181">
        <f>B181/m/l</f>
        <v>2.7187521687587024</v>
      </c>
      <c r="D181">
        <f>D180+C181*dt</f>
        <v>2.2590095976099978</v>
      </c>
      <c r="E181">
        <f>E180+D181*dt</f>
        <v>-0.23551940932845761</v>
      </c>
      <c r="F181">
        <f>theta_0*COS(2*PI()/T*A181)</f>
        <v>0.073946654177316967</v>
      </c>
      <c r="G181">
        <f>-m*g*J180</f>
        <v>-0.49916551516537688</v>
      </c>
      <c r="H181">
        <f>G181/m/l</f>
        <v>-0.49916551516537688</v>
      </c>
      <c r="I181">
        <f>I180+H181*dt</f>
        <v>2.4502893190557771</v>
      </c>
      <c r="J181">
        <f>J180+I181*dt</f>
        <v>0.099868382179503251</v>
      </c>
    </row>
    <row r="182" spans="1:23" ht="13.5">
      <c r="A182">
        <f>A181+dt</f>
        <v>3.5600000000000027</v>
      </c>
      <c r="B182">
        <f>-m*g*SIN(E181)</f>
        <v>2.290078126816641</v>
      </c>
      <c r="C182">
        <f>B182/m/l</f>
        <v>2.290078126816641</v>
      </c>
      <c r="D182">
        <f>D181+C182*dt</f>
        <v>2.3048111601463304</v>
      </c>
      <c r="E182">
        <f>E181+D182*dt</f>
        <v>-0.189423186125531</v>
      </c>
      <c r="F182">
        <f>theta_0*COS(2*PI()/T*A182)</f>
        <v>0.12275973462517539</v>
      </c>
      <c r="G182">
        <f>-m*g*J181</f>
        <v>-0.98010830270964489</v>
      </c>
      <c r="H182">
        <f>G182/m/l</f>
        <v>-0.98010830270964489</v>
      </c>
      <c r="I182">
        <f>I181+H182*dt</f>
        <v>2.4306871530015841</v>
      </c>
      <c r="J182">
        <f>J181+I182*dt</f>
        <v>0.14848212523953494</v>
      </c>
    </row>
    <row r="183" spans="1:23" ht="13.5">
      <c r="A183">
        <f>A182+dt</f>
        <v>3.5800000000000027</v>
      </c>
      <c r="B183">
        <f>-m*g*SIN(E182)</f>
        <v>1.8479019072573166</v>
      </c>
      <c r="C183">
        <f>B183/m/l</f>
        <v>1.8479019072573166</v>
      </c>
      <c r="D183">
        <f>D182+C183*dt</f>
        <v>2.3417691982914768</v>
      </c>
      <c r="E183">
        <f>E182+D183*dt</f>
        <v>-0.14258780215970146</v>
      </c>
      <c r="F183">
        <f>theta_0*COS(2*PI()/T*A183)</f>
        <v>0.17109106708555191</v>
      </c>
      <c r="G183">
        <f>-m*g*J182</f>
        <v>-1.4572035771007958</v>
      </c>
      <c r="H183">
        <f>G183/m/l</f>
        <v>-1.4572035771007958</v>
      </c>
      <c r="I183">
        <f>I182+H183*dt</f>
        <v>2.4015430814595682</v>
      </c>
      <c r="J183">
        <f>J182+I183*dt</f>
        <v>0.19651298686872631</v>
      </c>
    </row>
    <row r="184" spans="1:23" ht="13.5">
      <c r="A184">
        <f>A183+dt</f>
        <v>3.6000000000000028</v>
      </c>
      <c r="B184">
        <f>-m*g*SIN(E183)</f>
        <v>1.3946197226338848</v>
      </c>
      <c r="C184">
        <f>B184/m/l</f>
        <v>1.3946197226338848</v>
      </c>
      <c r="D184">
        <f>D183+C184*dt</f>
        <v>2.3696615927441544</v>
      </c>
      <c r="E184">
        <f>E183+D184*dt</f>
        <v>-0.095194570304818371</v>
      </c>
      <c r="F184">
        <f>theta_0*COS(2*PI()/T*A184)</f>
        <v>0.21875098413845581</v>
      </c>
      <c r="G184">
        <f>-m*g*J183</f>
        <v>-1.9285784531296801</v>
      </c>
      <c r="H184">
        <f>G184/m/l</f>
        <v>-1.9285784531296801</v>
      </c>
      <c r="I184">
        <f>I183+H184*dt</f>
        <v>2.3629715123969746</v>
      </c>
      <c r="J184">
        <f>J183+I184*dt</f>
        <v>0.24377241711666581</v>
      </c>
    </row>
    <row r="185" spans="1:23" ht="13.5">
      <c r="A185">
        <f>A184+dt</f>
        <v>3.6200000000000028</v>
      </c>
      <c r="B185">
        <f>-m*g*SIN(E184)</f>
        <v>0.93282913811890888</v>
      </c>
      <c r="C185">
        <f>B185/m/l</f>
        <v>0.93282913811890888</v>
      </c>
      <c r="D185">
        <f>D184+C185*dt</f>
        <v>2.3883181755065328</v>
      </c>
      <c r="E185">
        <f>E184+D185*dt</f>
        <v>-0.047428206794687712</v>
      </c>
      <c r="F185">
        <f>theta_0*COS(2*PI()/T*A185)</f>
        <v>0.26555245321010468</v>
      </c>
      <c r="G185">
        <f>-m*g*J184</f>
        <v>-2.3923825015829583</v>
      </c>
      <c r="H185">
        <f>G185/m/l</f>
        <v>-2.3923825015829583</v>
      </c>
      <c r="I185">
        <f>I184+H185*dt</f>
        <v>2.3151238623653154</v>
      </c>
      <c r="J185">
        <f>J184+I185*dt</f>
        <v>0.2900748943639721</v>
      </c>
    </row>
    <row r="186" spans="1:23" ht="13.5">
      <c r="A186">
        <f>A185+dt</f>
        <v>3.6400000000000028</v>
      </c>
      <c r="B186">
        <f>-m*g*SIN(E185)</f>
        <v>0.46528593729709561</v>
      </c>
      <c r="C186">
        <f>B186/m/l</f>
        <v>0.46528593729709561</v>
      </c>
      <c r="D186">
        <f>D185+C186*dt</f>
        <v>2.3976238942524746</v>
      </c>
      <c r="E186">
        <f>E185+D186*dt</f>
        <v>0.00052427109036178032</v>
      </c>
      <c r="F186">
        <f>theta_0*COS(2*PI()/T*A186)</f>
        <v>0.31131181054784135</v>
      </c>
      <c r="G186">
        <f>-m*g*J185</f>
        <v>-2.8467950132880224</v>
      </c>
      <c r="H186">
        <f>G186/m/l</f>
        <v>-2.8467950132880224</v>
      </c>
      <c r="I186">
        <f>I185+H186*dt</f>
        <v>2.2581879620995551</v>
      </c>
      <c r="J186">
        <f>J185+I186*dt</f>
        <v>0.33523865360596322</v>
      </c>
    </row>
    <row r="187" spans="1:23" ht="13.5">
      <c r="A187">
        <f>A186+dt</f>
        <v>3.6600000000000028</v>
      </c>
      <c r="B187">
        <f>-m*g*SIN(E186)</f>
        <v>-0.0051451962451089135</v>
      </c>
      <c r="C187">
        <f>B187/m/l</f>
        <v>-0.0051451962451089135</v>
      </c>
      <c r="D187">
        <f>D186+C187*dt</f>
        <v>2.3975209903275725</v>
      </c>
      <c r="E187">
        <f>E186+D187*dt</f>
        <v>0.048474690896913232</v>
      </c>
      <c r="F187">
        <f>theta_0*COS(2*PI()/T*A187)</f>
        <v>0.35584948197473204</v>
      </c>
      <c r="G187">
        <f>-m*g*J186</f>
        <v>-3.2900321464889233</v>
      </c>
      <c r="H187">
        <f>G187/m/l</f>
        <v>-3.2900321464889233</v>
      </c>
      <c r="I187">
        <f>I186+H187*dt</f>
        <v>2.1923873191697765</v>
      </c>
      <c r="J187">
        <f>J186+I187*dt</f>
        <v>0.37908639998935878</v>
      </c>
    </row>
    <row r="188" spans="1:23" ht="13.5">
      <c r="A188">
        <f>A187+dt</f>
        <v>3.6800000000000028</v>
      </c>
      <c r="B188">
        <f>-m*g*SIN(E187)</f>
        <v>-0.47554432672800601</v>
      </c>
      <c r="C188">
        <f>B188/m/l</f>
        <v>-0.47554432672800601</v>
      </c>
      <c r="D188">
        <f>D187+C188*dt</f>
        <v>2.3880101037930124</v>
      </c>
      <c r="E188">
        <f>E187+D188*dt</f>
        <v>0.096234892972773489</v>
      </c>
      <c r="F188">
        <f>theta_0*COS(2*PI()/T*A188)</f>
        <v>0.39899068759537754</v>
      </c>
      <c r="G188">
        <f>-m*g*J187</f>
        <v>-3.720353929495567</v>
      </c>
      <c r="H188">
        <f>G188/m/l</f>
        <v>-3.720353929495567</v>
      </c>
      <c r="I188">
        <f>I187+H188*dt</f>
        <v>2.1179802405798651</v>
      </c>
      <c r="J188">
        <f>J187+I188*dt</f>
        <v>0.42144600480095606</v>
      </c>
    </row>
    <row r="189" spans="1:23" ht="13.5">
      <c r="A189">
        <f>A188+dt</f>
        <v>3.7000000000000028</v>
      </c>
      <c r="B189">
        <f>-m*g*SIN(E188)</f>
        <v>-0.94299213278237959</v>
      </c>
      <c r="C189">
        <f>B189/m/l</f>
        <v>-0.94299213278237959</v>
      </c>
      <c r="D189">
        <f>D188+C189*dt</f>
        <v>2.3691502611373649</v>
      </c>
      <c r="E189">
        <f>E188+D189*dt</f>
        <v>0.14361789819552079</v>
      </c>
      <c r="F189">
        <f>theta_0*COS(2*PI()/T*A189)</f>
        <v>0.44056612768744813</v>
      </c>
      <c r="G189">
        <f>-m*g*J188</f>
        <v>-4.136071091116583</v>
      </c>
      <c r="H189">
        <f>G189/m/l</f>
        <v>-4.136071091116583</v>
      </c>
      <c r="I189">
        <f>I188+H189*dt</f>
        <v>2.0352588187575336</v>
      </c>
      <c r="J189">
        <f>J188+I189*dt</f>
        <v>0.46215118117610676</v>
      </c>
    </row>
    <row r="190" spans="1:23" ht="13.5">
      <c r="A190">
        <f>A189+dt</f>
        <v>3.7200000000000029</v>
      </c>
      <c r="B190">
        <f>-m*g*SIN(E189)</f>
        <v>-1.4046257492987262</v>
      </c>
      <c r="C190">
        <f>B190/m/l</f>
        <v>-1.4046257492987262</v>
      </c>
      <c r="D190">
        <f>D189+C190*dt</f>
        <v>2.3410577461513906</v>
      </c>
      <c r="E190">
        <f>E189+D190*dt</f>
        <v>0.19043905311854858</v>
      </c>
      <c r="F190">
        <f>theta_0*COS(2*PI()/T*A190)</f>
        <v>0.48041264708728887</v>
      </c>
      <c r="G190">
        <f>-m*g*J189</f>
        <v>-4.5355516920623122</v>
      </c>
      <c r="H190">
        <f>G190/m/l</f>
        <v>-4.5355516920623122</v>
      </c>
      <c r="I190">
        <f>I189+H190*dt</f>
        <v>1.9445477849162873</v>
      </c>
      <c r="J190">
        <f>J189+I190*dt</f>
        <v>0.50104213687443255</v>
      </c>
    </row>
    <row r="191" spans="1:23" ht="13.5">
      <c r="A191">
        <f>A190+dt</f>
        <v>3.7400000000000029</v>
      </c>
      <c r="B191">
        <f>-m*g*SIN(E190)</f>
        <v>-1.8576923424622611</v>
      </c>
      <c r="C191">
        <f>B191/m/l</f>
        <v>-1.8576923424622611</v>
      </c>
      <c r="D191">
        <f>D190+C191*dt</f>
        <v>2.3039038993021452</v>
      </c>
      <c r="E191">
        <f>E190+D191*dt</f>
        <v>0.23651713110459149</v>
      </c>
      <c r="F191">
        <f>theta_0*COS(2*PI()/T*A191)</f>
        <v>0.51837387546233393</v>
      </c>
      <c r="G191">
        <f>-m*g*J190</f>
        <v>-4.9172275312856808</v>
      </c>
      <c r="H191">
        <f>G191/m/l</f>
        <v>-4.9172275312856808</v>
      </c>
      <c r="I191">
        <f>I190+H191*dt</f>
        <v>1.8462032342905736</v>
      </c>
      <c r="J191">
        <f>J190+I191*dt</f>
        <v>0.537966201560244</v>
      </c>
    </row>
    <row r="192" spans="1:23" ht="13.5">
      <c r="A192">
        <f>A191+dt</f>
        <v>3.7600000000000029</v>
      </c>
      <c r="B192">
        <f>-m*g*SIN(E191)</f>
        <v>-2.2995983117103802</v>
      </c>
      <c r="C192">
        <f>B192/m/l</f>
        <v>-2.2995983117103802</v>
      </c>
      <c r="D192">
        <f>D191+C192*dt</f>
        <v>2.2579119330679376</v>
      </c>
      <c r="E192">
        <f>E191+D192*dt</f>
        <v>0.28167536976595026</v>
      </c>
      <c r="F192">
        <f>theta_0*COS(2*PI()/T*A192)</f>
        <v>0.55430084095770049</v>
      </c>
      <c r="G192">
        <f>-m*g*J191</f>
        <v>-5.2796003021122342</v>
      </c>
      <c r="H192">
        <f>G192/m/l</f>
        <v>-5.2796003021122342</v>
      </c>
      <c r="I192">
        <f>I191+H192*dt</f>
        <v>1.740611228248329</v>
      </c>
      <c r="J192">
        <f>J191+I192*dt</f>
        <v>0.57277842612521057</v>
      </c>
    </row>
    <row r="193" spans="1:23" ht="13.5">
      <c r="A193">
        <f>A192+dt</f>
        <v>3.7800000000000029</v>
      </c>
      <c r="B193">
        <f>-m*g*SIN(E192)</f>
        <v>-2.7279522706205706</v>
      </c>
      <c r="C193">
        <f>B193/m/l</f>
        <v>-2.7279522706205706</v>
      </c>
      <c r="D193">
        <f>D192+C193*dt</f>
        <v>2.2033528876555262</v>
      </c>
      <c r="E193">
        <f>E192+D193*dt</f>
        <v>0.3257424275190608</v>
      </c>
      <c r="F193">
        <f>theta_0*COS(2*PI()/T*A193)</f>
        <v>0.58805255480881891</v>
      </c>
      <c r="G193">
        <f>-m*g*J192</f>
        <v>-5.6212474739928169</v>
      </c>
      <c r="H193">
        <f>G193/m/l</f>
        <v>-5.6212474739928169</v>
      </c>
      <c r="I193">
        <f>I192+H193*dt</f>
        <v>1.6281862787684727</v>
      </c>
      <c r="J193">
        <f>J192+I193*dt</f>
        <v>0.60534215170058003</v>
      </c>
    </row>
    <row r="194" spans="1:23" ht="13.5">
      <c r="A194">
        <f>A193+dt</f>
        <v>3.8000000000000029</v>
      </c>
      <c r="B194">
        <f>-m*g*SIN(E193)</f>
        <v>-3.1406003173713795</v>
      </c>
      <c r="C194">
        <f>B194/m/l</f>
        <v>-3.1406003173713795</v>
      </c>
      <c r="D194">
        <f>D193+C194*dt</f>
        <v>2.1405408813080986</v>
      </c>
      <c r="E194">
        <f>E193+D194*dt</f>
        <v>0.36855324514522275</v>
      </c>
      <c r="F194">
        <f>theta_0*COS(2*PI()/T*A194)</f>
        <v>0.61949656462589298</v>
      </c>
      <c r="G194">
        <f>-m*g*J193</f>
        <v>-5.9408278767894922</v>
      </c>
      <c r="H194">
        <f>G194/m/l</f>
        <v>-5.9408278767894922</v>
      </c>
      <c r="I194">
        <f>I193+H194*dt</f>
        <v>1.5093697212326829</v>
      </c>
      <c r="J194">
        <f>J193+I194*dt</f>
        <v>0.63552954612523371</v>
      </c>
    </row>
    <row r="195" spans="1:23" ht="13.5">
      <c r="A195">
        <f>A194+dt</f>
        <v>3.8200000000000029</v>
      </c>
      <c r="B195">
        <f>-m*g*SIN(E194)</f>
        <v>-3.5356525346286953</v>
      </c>
      <c r="C195">
        <f>B195/m/l</f>
        <v>-3.5356525346286953</v>
      </c>
      <c r="D195">
        <f>D194+C195*dt</f>
        <v>2.0698278306155249</v>
      </c>
      <c r="E195">
        <f>E194+D195*dt</f>
        <v>0.40994980175753326</v>
      </c>
      <c r="F195">
        <f>theta_0*COS(2*PI()/T*A195)</f>
        <v>0.64850947417892923</v>
      </c>
      <c r="G195">
        <f>-m*g*J194</f>
        <v>-6.2370869656730434</v>
      </c>
      <c r="H195">
        <f>G195/m/l</f>
        <v>-6.2370869656730434</v>
      </c>
      <c r="I195">
        <f>I194+H195*dt</f>
        <v>1.384627981919222</v>
      </c>
      <c r="J195">
        <f>J194+I195*dt</f>
        <v>0.66322210576361817</v>
      </c>
    </row>
    <row r="196" spans="1:23" ht="13.5">
      <c r="A196">
        <f>A195+dt</f>
        <v>3.840000000000003</v>
      </c>
      <c r="B196">
        <f>-m*g*SIN(E195)</f>
        <v>-3.9115001244169121</v>
      </c>
      <c r="C196">
        <f>B196/m/l</f>
        <v>-3.9115001244169121</v>
      </c>
      <c r="D196">
        <f>D195+C196*dt</f>
        <v>1.9915978281271867</v>
      </c>
      <c r="E196">
        <f>E195+D196*dt</f>
        <v>0.449781758320077</v>
      </c>
      <c r="F196">
        <f>theta_0*COS(2*PI()/T*A196)</f>
        <v>0.67497742764353352</v>
      </c>
      <c r="G196">
        <f>-m*g*J195</f>
        <v>-6.5088617459641487</v>
      </c>
      <c r="H196">
        <f>G196/m/l</f>
        <v>-6.5088617459641487</v>
      </c>
      <c r="I196">
        <f>I195+H196*dt</f>
        <v>1.2544507469999391</v>
      </c>
      <c r="J196">
        <f>J195+I196*dt</f>
        <v>0.688311120703617</v>
      </c>
    </row>
    <row r="197" spans="1:23" ht="13.5">
      <c r="A197">
        <f>A196+dt</f>
        <v>3.860000000000003</v>
      </c>
      <c r="B197">
        <f>-m*g*SIN(E196)</f>
        <v>-4.266823051047246</v>
      </c>
      <c r="C197">
        <f>B197/m/l</f>
        <v>-4.266823051047246</v>
      </c>
      <c r="D197">
        <f>D196+C197*dt</f>
        <v>1.9062613671062418</v>
      </c>
      <c r="E197">
        <f>E196+D197*dt</f>
        <v>0.48790698566220181</v>
      </c>
      <c r="F197">
        <f>theta_0*COS(2*PI()/T*A197)</f>
        <v>0.698796556407141</v>
      </c>
      <c r="G197">
        <f>-m*g*J196</f>
        <v>-6.7550853385852969</v>
      </c>
      <c r="H197">
        <f>G197/m/l</f>
        <v>-6.7550853385852969</v>
      </c>
      <c r="I197">
        <f>I196+H197*dt</f>
        <v>1.1193490402282331</v>
      </c>
      <c r="J197">
        <f>J196+I197*dt</f>
        <v>0.71069810150818169</v>
      </c>
    </row>
    <row r="198" spans="1:23" ht="13.5">
      <c r="A198">
        <f>A197+dt</f>
        <v>3.880000000000003</v>
      </c>
      <c r="B198">
        <f>-m*g*SIN(E197)</f>
        <v>-4.6005885026408233</v>
      </c>
      <c r="C198">
        <f>B198/m/l</f>
        <v>-4.6005885026408233</v>
      </c>
      <c r="D198">
        <f>D197+C198*dt</f>
        <v>1.8142495970534254</v>
      </c>
      <c r="E198">
        <f>E197+D198*dt</f>
        <v>0.5241919776032703</v>
      </c>
      <c r="F198">
        <f>theta_0*COS(2*PI()/T*A198)</f>
        <v>0.71987338668227185</v>
      </c>
      <c r="G198">
        <f>-m*g*J197</f>
        <v>-6.9747911682012953</v>
      </c>
      <c r="H198">
        <f>G198/m/l</f>
        <v>-6.9747911682012953</v>
      </c>
      <c r="I198">
        <f>I197+H198*dt</f>
        <v>0.97985321686420723</v>
      </c>
      <c r="J198">
        <f>J197+I198*dt</f>
        <v>0.73029516584546583</v>
      </c>
    </row>
    <row r="199" spans="1:23" ht="13.5">
      <c r="A199">
        <f>A198+dt</f>
        <v>3.900000000000003</v>
      </c>
      <c r="B199">
        <f>-m*g*SIN(E198)</f>
        <v>-4.9120408629953296</v>
      </c>
      <c r="C199">
        <f>B199/m/l</f>
        <v>-4.9120408629953296</v>
      </c>
      <c r="D199">
        <f>D198+C199*dt</f>
        <v>1.7160087797935188</v>
      </c>
      <c r="E199">
        <f>E198+D199*dt</f>
        <v>0.55851215319914072</v>
      </c>
      <c r="F199">
        <f>theta_0*COS(2*PI()/T*A199)</f>
        <v>0.73812520632720835</v>
      </c>
      <c r="G199">
        <f>-m*g*J198</f>
        <v>-7.1671167576074017</v>
      </c>
      <c r="H199">
        <f>G199/m/l</f>
        <v>-7.1671167576074017</v>
      </c>
      <c r="I199">
        <f>I198+H199*dt</f>
        <v>0.83651088171205923</v>
      </c>
      <c r="J199">
        <f>J198+I199*dt</f>
        <v>0.74702538347970704</v>
      </c>
    </row>
    <row r="200" spans="1:23" ht="13.5">
      <c r="A200">
        <f>A199+dt</f>
        <v>3.920000000000003</v>
      </c>
      <c r="B200">
        <f>-m*g*SIN(E199)</f>
        <v>-5.2006841918107387</v>
      </c>
      <c r="C200">
        <f>B200/m/l</f>
        <v>-5.2006841918107387</v>
      </c>
      <c r="D200">
        <f>D199+C200*dt</f>
        <v>1.6119950959573042</v>
      </c>
      <c r="E200">
        <f>E199+D200*dt</f>
        <v>0.59075205511828677</v>
      </c>
      <c r="F200">
        <f>theta_0*COS(2*PI()/T*A200)</f>
        <v>0.75348038943457396</v>
      </c>
      <c r="G200">
        <f>-m*g*J199</f>
        <v>-7.3313071134698449</v>
      </c>
      <c r="H200">
        <f>G200/m/l</f>
        <v>-7.3313071134698449</v>
      </c>
      <c r="I200">
        <f>I199+H200*dt</f>
        <v>0.68988473944266238</v>
      </c>
      <c r="J200">
        <f>J199+I200*dt</f>
        <v>0.76082307826856033</v>
      </c>
    </row>
    <row r="201" spans="1:23" ht="13.5">
      <c r="A201">
        <f>A200+dt</f>
        <v>3.9400000000000031</v>
      </c>
      <c r="B201">
        <f>-m*g*SIN(E200)</f>
        <v>-5.4662584322534693</v>
      </c>
      <c r="C201">
        <f>B201/m/l</f>
        <v>-5.4662584322534693</v>
      </c>
      <c r="D201">
        <f>D200+C201*dt</f>
        <v>1.5026699273122348</v>
      </c>
      <c r="E201">
        <f>E200+D201*dt</f>
        <v>0.62080545366453144</v>
      </c>
      <c r="F201">
        <f>theta_0*COS(2*PI()/T*A201)</f>
        <v>0.76587867741402582</v>
      </c>
      <c r="G201">
        <f>-m*g*J200</f>
        <v>-7.4667176901276511</v>
      </c>
      <c r="H201">
        <f>G201/m/l</f>
        <v>-7.4667176901276511</v>
      </c>
      <c r="I201">
        <f>I200+H201*dt</f>
        <v>0.54055038564010938</v>
      </c>
      <c r="J201">
        <f>J200+I201*dt</f>
        <v>0.77163408598136252</v>
      </c>
    </row>
    <row r="202" spans="1:23" ht="13.5">
      <c r="A202">
        <f>A201+dt</f>
        <v>3.9600000000000031</v>
      </c>
      <c r="B202">
        <f>-m*g*SIN(E201)</f>
        <v>-5.7087106982811671</v>
      </c>
      <c r="C202">
        <f>B202/m/l</f>
        <v>-5.7087106982811671</v>
      </c>
      <c r="D202">
        <f>D201+C202*dt</f>
        <v>1.3884957133466114</v>
      </c>
      <c r="E202">
        <f>E201+D202*dt</f>
        <v>0.64857536793146364</v>
      </c>
      <c r="F202">
        <f>theta_0*COS(2*PI()/T*A202)</f>
        <v>0.77527141546600298</v>
      </c>
      <c r="G202">
        <f>-m*g*J201</f>
        <v>-7.5728169198210917</v>
      </c>
      <c r="H202">
        <f>G202/m/l</f>
        <v>-7.5728169198210917</v>
      </c>
      <c r="I202">
        <f>I201+H202*dt</f>
        <v>0.38909404724368757</v>
      </c>
      <c r="J202">
        <f>J201+I202*dt</f>
        <v>0.77941596692623627</v>
      </c>
    </row>
    <row r="203" spans="1:23" ht="13.5">
      <c r="A203">
        <f>A202+dt</f>
        <v>3.9800000000000031</v>
      </c>
      <c r="B203">
        <f>-m*g*SIN(E202)</f>
        <v>-5.9281630449722202</v>
      </c>
      <c r="C203">
        <f>B203/m/l</f>
        <v>-5.9281630449722202</v>
      </c>
      <c r="D203">
        <f>D202+C203*dt</f>
        <v>1.2699324524471669</v>
      </c>
      <c r="E203">
        <f>E202+D203*dt</f>
        <v>0.67397401698040693</v>
      </c>
      <c r="F203">
        <f>theta_0*COS(2*PI()/T*A203)</f>
        <v>0.78162174351853408</v>
      </c>
      <c r="G203">
        <f>-m*g*J202</f>
        <v>-7.6491882994140825</v>
      </c>
      <c r="H203">
        <f>G203/m/l</f>
        <v>-7.6491882994140825</v>
      </c>
      <c r="I203">
        <f>I202+H203*dt</f>
        <v>0.23611028125540592</v>
      </c>
      <c r="J203">
        <f>J202+I203*dt</f>
        <v>0.78413817255134444</v>
      </c>
    </row>
    <row r="204" spans="1:23" ht="13.5">
      <c r="A204">
        <f>A203+dt</f>
        <v>4.0000000000000027</v>
      </c>
      <c r="B204">
        <f>-m*g*SIN(E203)</f>
        <v>-6.1248781037311719</v>
      </c>
      <c r="C204">
        <f>B204/m/l</f>
        <v>-6.1248781037311719</v>
      </c>
      <c r="D204">
        <f>D203+C204*dt</f>
        <v>1.1474348903725435</v>
      </c>
      <c r="E204">
        <f>E203+D204*dt</f>
        <v>0.69692271478785783</v>
      </c>
      <c r="F204">
        <f>theta_0*COS(2*PI()/T*A204)</f>
        <v>0.78490474087780615</v>
      </c>
      <c r="G204">
        <f>-m*g*J203</f>
        <v>-7.6955320254188946</v>
      </c>
      <c r="H204">
        <f>G204/m/l</f>
        <v>-7.6955320254188946</v>
      </c>
      <c r="I204">
        <f>I203+H204*dt</f>
        <v>0.082199640747028041</v>
      </c>
      <c r="J204">
        <f>J203+I204*dt</f>
        <v>0.78578216536628498</v>
      </c>
    </row>
    <row r="205" spans="1:23" ht="13.5">
      <c r="A205">
        <f>A204+dt</f>
        <v>4.0200000000000022</v>
      </c>
      <c r="B205">
        <f>-m*g*SIN(E204)</f>
        <v>-6.2992238847491491</v>
      </c>
      <c r="C205">
        <f>B205/m/l</f>
        <v>-6.2992238847491491</v>
      </c>
      <c r="D205">
        <f>D204+C205*dt</f>
        <v>1.0214504126775605</v>
      </c>
      <c r="E205">
        <f>E204+D205*dt</f>
        <v>0.71735172304140904</v>
      </c>
      <c r="F205">
        <f>theta_0*COS(2*PI()/T*A205)</f>
        <v>0.78510752402484152</v>
      </c>
      <c r="G205">
        <f>-m*g*J204</f>
        <v>-7.7116661709047207</v>
      </c>
      <c r="H205">
        <f>G205/m/l</f>
        <v>-7.7116661709047207</v>
      </c>
      <c r="I205">
        <f>I204+H205*dt</f>
        <v>-0.072033682671066385</v>
      </c>
      <c r="J205">
        <f>J204+I205*dt</f>
        <v>0.7843414917128636</v>
      </c>
    </row>
    <row r="206" spans="1:23" ht="13.5">
      <c r="A206">
        <f>A205+dt</f>
        <v>4.0400000000000018</v>
      </c>
      <c r="B206">
        <f>-m*g*SIN(E205)</f>
        <v>-6.451638927316881</v>
      </c>
      <c r="C206">
        <f>B206/m/l</f>
        <v>-6.451638927316881</v>
      </c>
      <c r="D206">
        <f>D205+C206*dt</f>
        <v>0.89241763413122288</v>
      </c>
      <c r="E206">
        <f>E205+D206*dt</f>
        <v>0.73520007572403345</v>
      </c>
      <c r="F206">
        <f>theta_0*COS(2*PI()/T*A206)</f>
        <v>0.78222929717449718</v>
      </c>
      <c r="G206">
        <f>-m*g*J205</f>
        <v>-7.6975273996700437</v>
      </c>
      <c r="H206">
        <f>G206/m/l</f>
        <v>-7.6975273996700437</v>
      </c>
      <c r="I206">
        <f>I205+H206*dt</f>
        <v>-0.22598423066446727</v>
      </c>
      <c r="J206">
        <f>J205+I206*dt</f>
        <v>0.77982180709957427</v>
      </c>
    </row>
    <row r="207" spans="1:23" ht="13.5">
      <c r="A207">
        <f>A206+dt</f>
        <v>4.0600000000000014</v>
      </c>
      <c r="B207">
        <f>-m*g*SIN(E206)</f>
        <v>-6.5825988303966385</v>
      </c>
      <c r="C207">
        <f>B207/m/l</f>
        <v>-6.5825988303966385</v>
      </c>
      <c r="D207">
        <f>D206+C207*dt</f>
        <v>0.76076565752329017</v>
      </c>
      <c r="E207">
        <f>E206+D207*dt</f>
        <v>0.75041538887449921</v>
      </c>
      <c r="F207">
        <f>theta_0*COS(2*PI()/T*A207)</f>
        <v>0.77628135539837728</v>
      </c>
      <c r="G207">
        <f>-m*g*J206</f>
        <v>-7.653171214875222</v>
      </c>
      <c r="H207">
        <f>G207/m/l</f>
        <v>-7.653171214875222</v>
      </c>
      <c r="I207">
        <f>I206+H207*dt</f>
        <v>-0.37904765496197168</v>
      </c>
      <c r="J207">
        <f>J206+I207*dt</f>
        <v>0.77224085400033482</v>
      </c>
    </row>
    <row r="208" spans="1:23" ht="13.5">
      <c r="A208">
        <f>A207+dt</f>
        <v>4.080000000000001</v>
      </c>
      <c r="B208">
        <f>-m*g*SIN(E207)</f>
        <v>-6.6925850358146421</v>
      </c>
      <c r="C208">
        <f>B208/m/l</f>
        <v>-6.6925850358146421</v>
      </c>
      <c r="D208">
        <f>D207+C208*dt</f>
        <v>0.62691395680699735</v>
      </c>
      <c r="E208">
        <f>E207+D208*dt</f>
        <v>0.76295366801063913</v>
      </c>
      <c r="F208">
        <f>theta_0*COS(2*PI()/T*A208)</f>
        <v>0.7672870402994022</v>
      </c>
      <c r="G208">
        <f>-m*g*J207</f>
        <v>-7.5787717411592856</v>
      </c>
      <c r="H208">
        <f>G208/m/l</f>
        <v>-7.5787717411592856</v>
      </c>
      <c r="I208">
        <f>I207+H208*dt</f>
        <v>-0.53062308978515738</v>
      </c>
      <c r="J208">
        <f>J207+I208*dt</f>
        <v>0.76162839220463163</v>
      </c>
    </row>
    <row r="209" spans="1:23" ht="13.5">
      <c r="A209">
        <f>A208+dt</f>
        <v>4.1000000000000005</v>
      </c>
      <c r="B209">
        <f>-m*g*SIN(E208)</f>
        <v>-6.7820565767937673</v>
      </c>
      <c r="C209">
        <f>B209/m/l</f>
        <v>-6.7820565767937673</v>
      </c>
      <c r="D209">
        <f>D208+C209*dt</f>
        <v>0.49127282527112204</v>
      </c>
      <c r="E209">
        <f>E208+D209*dt</f>
        <v>0.77277912451606157</v>
      </c>
      <c r="F209">
        <f>theta_0*COS(2*PI()/T*A209)</f>
        <v>0.75528164841198553</v>
      </c>
      <c r="G209">
        <f>-m*g*J208</f>
        <v>-7.4746210410962552</v>
      </c>
      <c r="H209">
        <f>G209/m/l</f>
        <v>-7.4746210410962552</v>
      </c>
      <c r="I209">
        <f>I208+H209*dt</f>
        <v>-0.68011551060708242</v>
      </c>
      <c r="J209">
        <f>J208+I209*dt</f>
        <v>0.74802608199248999</v>
      </c>
    </row>
    <row r="210" spans="1:23" ht="13.5">
      <c r="A210">
        <f>A209+dt</f>
        <v>4.1200000000000001</v>
      </c>
      <c r="B210">
        <f>-m*g*SIN(E209)</f>
        <v>-6.8514253546871275</v>
      </c>
      <c r="C210">
        <f>B210/m/l</f>
        <v>-6.8514253546871275</v>
      </c>
      <c r="D210">
        <f>D209+C210*dt</f>
        <v>0.35424431817737945</v>
      </c>
      <c r="E210">
        <f>E209+D210*dt</f>
        <v>0.7798640108796091</v>
      </c>
      <c r="F210">
        <f>theta_0*COS(2*PI()/T*A210)</f>
        <v>0.74031229268727783</v>
      </c>
      <c r="G210">
        <f>-m*g*J209</f>
        <v>-7.3411279686742965</v>
      </c>
      <c r="H210">
        <f>G210/m/l</f>
        <v>-7.3411279686742965</v>
      </c>
      <c r="I210">
        <f>I209+H210*dt</f>
        <v>-0.8269380699805684</v>
      </c>
      <c r="J210">
        <f>J209+I210*dt</f>
        <v>0.73148732059287858</v>
      </c>
    </row>
    <row r="211" spans="1:23" ht="13.5">
      <c r="A211">
        <f>A210+dt</f>
        <v>4.1399999999999997</v>
      </c>
      <c r="B211">
        <f>-m*g*SIN(E210)</f>
        <v>-6.9010353729795773</v>
      </c>
      <c r="C211">
        <f>B211/m/l</f>
        <v>-6.9010353729795773</v>
      </c>
      <c r="D211">
        <f>D210+C211*dt</f>
        <v>0.2162236107177879</v>
      </c>
      <c r="E211">
        <f>E210+D211*dt</f>
        <v>0.78418848309396483</v>
      </c>
      <c r="F211">
        <f>theta_0*COS(2*PI()/T*A211)</f>
        <v>0.72243771760706088</v>
      </c>
      <c r="G211">
        <f>-m*g*J210</f>
        <v>-7.1788165642985104</v>
      </c>
      <c r="H211">
        <f>G211/m/l</f>
        <v>-7.1788165642985104</v>
      </c>
      <c r="I211">
        <f>I210+H211*dt</f>
        <v>-0.97051440126653865</v>
      </c>
      <c r="J211">
        <f>J210+I211*dt</f>
        <v>0.71207703256754784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9" scale="100" useFirstPageNumb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" style="2" width="9.142307692307693"/>
    <col min="2" max="256" style="2" width="9.14230769230769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9" scale="100" useFirstPageNumb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" style="2" width="9.142307692307693"/>
    <col min="2" max="256" style="2" width="9.14230769230769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9" scale="100" useFirstPageNumb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1.1235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2020-03-02T23:20:45Z</dcterms:modified>
  <dcterms:created xsi:type="dcterms:W3CDTF">2020-03-01T23:04:31Z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