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35" activeTab="0"/>
  </bookViews>
  <sheets>
    <sheet name="Sheet1" sheetId="1" r:id="rId1"/>
    <sheet name="Sheet2" sheetId="2" r:id="rId2"/>
    <sheet name="Sheet3" sheetId="3" r:id="rId3"/>
  </sheets>
  <definedNames>
    <definedName name="l">'Sheet1'!$L$5</definedName>
    <definedName name="m">'Sheet1'!$L$2</definedName>
    <definedName name="g">'Sheet1'!$L$3</definedName>
    <definedName name="T">'Sheet1'!$O$2</definedName>
    <definedName name="theta_0">'Sheet1'!$E$4</definedName>
    <definedName name="dt">'Sheet1'!$L$4</definedName>
    <definedName name="SHEET_TITLE" localSheetId="0">"Sheet1"</definedName>
    <definedName name="SHEET_TITLE" localSheetId="1">"Sheet2"</definedName>
    <definedName name="SHEET_TITLE" localSheetId="2">"Sheet3"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<sst xmlns="http://schemas.openxmlformats.org/spreadsheetml/2006/main" count="33" uniqueCount="21">
  <si>
    <t>Full solution</t>
  </si>
  <si>
    <t>Analytical</t>
  </si>
  <si>
    <t>Small angle numerical solution</t>
  </si>
  <si>
    <t>t</t>
  </si>
  <si>
    <t>F</t>
  </si>
  <si>
    <t>eps</t>
  </si>
  <si>
    <t>omega</t>
  </si>
  <si>
    <t>theta</t>
  </si>
  <si>
    <t>m</t>
  </si>
  <si>
    <t>kg</t>
  </si>
  <si>
    <t>T</t>
  </si>
  <si>
    <t>s</t>
  </si>
  <si>
    <t>[s]</t>
  </si>
  <si>
    <t>[N]</t>
  </si>
  <si>
    <t>rad/s*2</t>
  </si>
  <si>
    <t>rad/s</t>
  </si>
  <si>
    <t>rad</t>
  </si>
  <si>
    <t>g</t>
  </si>
  <si>
    <t>m/s**2</t>
  </si>
  <si>
    <t>dt</t>
  </si>
  <si>
    <t>l</t>
  </si>
</sst>
</file>

<file path=xl/styles.xml><?xml version="1.0" encoding="utf-8"?>
<styleSheet xmlns="http://schemas.openxmlformats.org/spreadsheetml/2006/main">
  <numFmts count="8">
    <numFmt numFmtId="5" formatCode="$#,##0_);($#,##0)"/>
    <numFmt numFmtId="6" formatCode="$#,##0_);[Red]($#,##0)"/>
    <numFmt numFmtId="7" formatCode="$#,##0.00_);($#,##0.00)"/>
    <numFmt numFmtId="8" formatCode="$#,##0.00_);[Red]($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</numFmts>
  <fonts count="2">
    <font>
      <sz val="10"/>
      <color indexed="8"/>
      <name val="Sans"/>
      <family val="0"/>
    </font>
    <font>
      <sz val="8"/>
      <color indexed="8"/>
      <name val="Sans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848284"/>
      <rgbColor rgb="00D0D0D0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Numerical Full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Sheet1!$A:$A</c:f>
              <c:strCache/>
            </c:strRef>
          </c:xVal>
          <c:yVal>
            <c:numRef>
              <c:f>Sheet1!$E:$E</c:f>
              <c:numCache/>
            </c:numRef>
          </c:yVal>
          <c:smooth val="0"/>
        </c:ser>
        <c:ser>
          <c:idx val="1"/>
          <c:order val="1"/>
          <c:tx>
            <c:v>Analytical (small angle approx.)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Sheet1!$A:$A</c:f>
              <c:strCache/>
            </c:strRef>
          </c:xVal>
          <c:yVal>
            <c:numRef>
              <c:f>Sheet1!$F:$F</c:f>
              <c:numCache/>
            </c:numRef>
          </c:yVal>
          <c:smooth val="0"/>
        </c:ser>
        <c:ser>
          <c:idx val="2"/>
          <c:order val="2"/>
          <c:tx>
            <c:v>Numerical  (small angle approx)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Sheet1!$A:$A</c:f>
              <c:strCache/>
            </c:strRef>
          </c:xVal>
          <c:yVal>
            <c:numRef>
              <c:f>Sheet1!$J:$J</c:f>
              <c:numCache/>
            </c:numRef>
          </c:yVal>
          <c:smooth val="0"/>
        </c:ser>
        <c:axId val="12032230"/>
        <c:axId val="41181207"/>
      </c:scatterChart>
      <c:valAx>
        <c:axId val="120322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181207"/>
        <c:crosses val="autoZero"/>
        <c:crossBetween val="midCat"/>
        <c:dispUnits/>
      </c:valAx>
      <c:valAx>
        <c:axId val="4118120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Theta [rad]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032230"/>
        <c:crosses val="autoZero"/>
        <c:crossBetween val="midCat"/>
        <c:dispUnits/>
      </c:valAx>
      <c:spPr>
        <a:solidFill>
          <a:srgbClr val="D0D0D0"/>
        </a:solidFill>
      </c:spPr>
    </c:plotArea>
    <c:legend>
      <c:legendPos val="r"/>
      <c:layout/>
      <c:overlay val="0"/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476250</xdr:colOff>
      <xdr:row>11</xdr:row>
      <xdr:rowOff>85725</xdr:rowOff>
    </xdr:from>
    <xdr:ext cx="14611350" cy="4448175"/>
    <xdr:graphicFrame>
      <xdr:nvGraphicFramePr>
        <xdr:cNvPr id="1" name="Chart 1"/>
        <xdr:cNvGraphicFramePr/>
      </xdr:nvGraphicFramePr>
      <xdr:xfrm>
        <a:off x="4667250" y="1971675"/>
        <a:ext cx="14611350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1"/>
  <sheetViews>
    <sheetView tabSelected="1" zoomScaleSheetLayoutView="1" workbookViewId="0" topLeftCell="A1">
      <selection activeCell="G2" sqref="G2"/>
    </sheetView>
  </sheetViews>
  <sheetFormatPr defaultColWidth="11.00390625" defaultRowHeight="12.75"/>
  <cols>
    <col min="1" max="256" width="11.00390625" style="2" customWidth="1"/>
  </cols>
  <sheetData>
    <row r="1" spans="2:7" ht="13.5">
      <c r="B1" s="2" t="s">
        <v>0</v>
      </c>
      <c r="F1" s="2" t="s">
        <v>1</v>
      </c>
      <c r="G1" s="2" t="s">
        <v>2</v>
      </c>
    </row>
    <row r="2" spans="1:16" ht="13.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7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>
        <v>1</v>
      </c>
      <c r="M2" s="2" t="s">
        <v>9</v>
      </c>
      <c r="N2" s="2" t="s">
        <v>10</v>
      </c>
      <c r="O2" s="2">
        <f>2*PI()*SQRT(l/g)</f>
        <v>2.00565782170697</v>
      </c>
      <c r="P2" s="2" t="s">
        <v>11</v>
      </c>
    </row>
    <row r="3" spans="1:13" ht="13.5">
      <c r="A3" s="2" t="s">
        <v>12</v>
      </c>
      <c r="B3" s="2" t="s">
        <v>13</v>
      </c>
      <c r="C3" s="2" t="s">
        <v>14</v>
      </c>
      <c r="D3" s="2" t="s">
        <v>15</v>
      </c>
      <c r="E3" s="2" t="s">
        <v>16</v>
      </c>
      <c r="F3" s="2" t="s">
        <v>16</v>
      </c>
      <c r="G3" s="2" t="s">
        <v>13</v>
      </c>
      <c r="H3" s="2" t="s">
        <v>14</v>
      </c>
      <c r="I3" s="2" t="s">
        <v>15</v>
      </c>
      <c r="J3" s="2" t="s">
        <v>16</v>
      </c>
      <c r="K3" s="2" t="s">
        <v>17</v>
      </c>
      <c r="L3" s="2">
        <v>9.814</v>
      </c>
      <c r="M3" s="2" t="s">
        <v>18</v>
      </c>
    </row>
    <row r="4" spans="1:13" ht="13.5">
      <c r="A4" s="2">
        <v>0</v>
      </c>
      <c r="D4" s="2">
        <v>0</v>
      </c>
      <c r="E4" s="2">
        <f>PI()/4</f>
        <v>0.7853981633974483</v>
      </c>
      <c r="F4" s="2">
        <f>theta_0*COS(2*PI()/T*A4)</f>
        <v>0.7853981633974483</v>
      </c>
      <c r="I4" s="2">
        <v>0</v>
      </c>
      <c r="J4" s="2">
        <f>theta_0</f>
        <v>0.7853981633974483</v>
      </c>
      <c r="K4" s="2" t="s">
        <v>19</v>
      </c>
      <c r="L4" s="2">
        <v>0.02</v>
      </c>
      <c r="M4" s="2" t="s">
        <v>11</v>
      </c>
    </row>
    <row r="5" spans="1:13" ht="13.5">
      <c r="A5" s="2">
        <f>A4+dt</f>
        <v>0.02</v>
      </c>
      <c r="B5" s="2">
        <f>-m*g*SIN(E4)</f>
        <v>-6.939545950564777</v>
      </c>
      <c r="C5" s="2">
        <f>B5/m/l</f>
        <v>-6.939545950564777</v>
      </c>
      <c r="D5" s="2">
        <f>D4+C5*dt</f>
        <v>-0.13879091901129553</v>
      </c>
      <c r="E5" s="2">
        <f>E4+D5*dt</f>
        <v>0.7826223450172224</v>
      </c>
      <c r="F5" s="2">
        <f>theta_0*COS(2*PI()/T*A5)</f>
        <v>0.7838570881183922</v>
      </c>
      <c r="G5" s="2">
        <f>-m*g*J4</f>
        <v>-7.707897575582558</v>
      </c>
      <c r="H5" s="2">
        <f>G5/m/l</f>
        <v>-7.707897575582558</v>
      </c>
      <c r="I5" s="2">
        <f>I4+H5*dt</f>
        <v>-0.15415795151165115</v>
      </c>
      <c r="J5" s="2">
        <f>J4+I5*dt</f>
        <v>0.7823150043672152</v>
      </c>
      <c r="K5" s="2" t="s">
        <v>20</v>
      </c>
      <c r="L5" s="2">
        <v>1</v>
      </c>
      <c r="M5" s="2" t="s">
        <v>8</v>
      </c>
    </row>
    <row r="6" spans="1:10" ht="13.5">
      <c r="A6" s="2">
        <f>A5+dt</f>
        <v>0.04</v>
      </c>
      <c r="B6" s="2">
        <f>-m*g*SIN(E5)</f>
        <v>-6.920256320936685</v>
      </c>
      <c r="C6" s="2">
        <f>B6/m/l</f>
        <v>-6.920256320936685</v>
      </c>
      <c r="D6" s="2">
        <f>D5+C6*dt</f>
        <v>-0.27719604543002924</v>
      </c>
      <c r="E6" s="2">
        <f>E5+D6*dt</f>
        <v>0.7770784241086218</v>
      </c>
      <c r="F6" s="2">
        <f>theta_0*COS(2*PI()/T*A6)</f>
        <v>0.7792399099475577</v>
      </c>
      <c r="G6" s="2">
        <f>-m*g*J5</f>
        <v>-7.67763945285985</v>
      </c>
      <c r="H6" s="2">
        <f>G6/m/l</f>
        <v>-7.67763945285985</v>
      </c>
      <c r="I6" s="2">
        <f>I5+H6*dt</f>
        <v>-0.3077107405688482</v>
      </c>
      <c r="J6" s="2">
        <f>J5+I6*dt</f>
        <v>0.7761607895558382</v>
      </c>
    </row>
    <row r="7" spans="1:10" ht="13.5">
      <c r="A7" s="2">
        <f>A6+dt</f>
        <v>0.06</v>
      </c>
      <c r="B7" s="2">
        <f>-m*g*SIN(E6)</f>
        <v>-6.881571233949191</v>
      </c>
      <c r="C7" s="2">
        <f>B7/m/l</f>
        <v>-6.881571233949191</v>
      </c>
      <c r="D7" s="2">
        <f>D6+C7*dt</f>
        <v>-0.41482747010901305</v>
      </c>
      <c r="E7" s="2">
        <f>E6+D7*dt</f>
        <v>0.7687818747064415</v>
      </c>
      <c r="F7" s="2">
        <f>theta_0*COS(2*PI()/T*A7)</f>
        <v>0.7715647481509926</v>
      </c>
      <c r="G7" s="2">
        <f>-m*g*J6</f>
        <v>-7.617241988700997</v>
      </c>
      <c r="H7" s="2">
        <f>G7/m/l</f>
        <v>-7.617241988700997</v>
      </c>
      <c r="I7" s="2">
        <f>I6+H7*dt</f>
        <v>-0.4600555803428681</v>
      </c>
      <c r="J7" s="2">
        <f>J6+I7*dt</f>
        <v>0.7669596779489809</v>
      </c>
    </row>
    <row r="8" spans="1:10" ht="13.5">
      <c r="A8" s="2">
        <f>A7+dt</f>
        <v>0.08</v>
      </c>
      <c r="B8" s="2">
        <f>-m*g*SIN(E7)</f>
        <v>-6.8232837718521715</v>
      </c>
      <c r="C8" s="2">
        <f>B8/m/l</f>
        <v>-6.8232837718521715</v>
      </c>
      <c r="D8" s="2">
        <f>D7+C8*dt</f>
        <v>-0.5512931455460565</v>
      </c>
      <c r="E8" s="2">
        <f>E7+D8*dt</f>
        <v>0.7577560117955204</v>
      </c>
      <c r="F8" s="2">
        <f>theta_0*COS(2*PI()/T*A8)</f>
        <v>0.7608617224887341</v>
      </c>
      <c r="G8" s="2">
        <f>-m*g*J7</f>
        <v>-7.526942279391299</v>
      </c>
      <c r="H8" s="2">
        <f>G8/m/l</f>
        <v>-7.526942279391299</v>
      </c>
      <c r="I8" s="2">
        <f>I7+H8*dt</f>
        <v>-0.6105944259306941</v>
      </c>
      <c r="J8" s="2">
        <f>J7+I8*dt</f>
        <v>0.754747789430367</v>
      </c>
    </row>
    <row r="9" spans="1:10" ht="13.5">
      <c r="A9" s="2">
        <f>A8+dt</f>
        <v>0.1</v>
      </c>
      <c r="B9" s="2">
        <f>-m*g*SIN(E8)</f>
        <v>-6.74509535185966</v>
      </c>
      <c r="C9" s="2">
        <f>B9/m/l</f>
        <v>-6.74509535185966</v>
      </c>
      <c r="D9" s="2">
        <f>D8+C9*dt</f>
        <v>-0.6861950525832496</v>
      </c>
      <c r="E9" s="2">
        <f>E8+D9*dt</f>
        <v>0.7440321107438554</v>
      </c>
      <c r="F9" s="2">
        <f>theta_0*COS(2*PI()/T*A9)</f>
        <v>0.747172835015352</v>
      </c>
      <c r="G9" s="2">
        <f>-m*g*J8</f>
        <v>-7.407094805469622</v>
      </c>
      <c r="H9" s="2">
        <f>G9/m/l</f>
        <v>-7.407094805469622</v>
      </c>
      <c r="I9" s="2">
        <f>I8+H9*dt</f>
        <v>-0.7587363220400866</v>
      </c>
      <c r="J9" s="2">
        <f>J8+I9*dt</f>
        <v>0.7395730629895653</v>
      </c>
    </row>
    <row r="10" spans="1:10" ht="13.5">
      <c r="A10" s="2">
        <f>A9+dt</f>
        <v>0.12000000000000001</v>
      </c>
      <c r="B10" s="2">
        <f>-m*g*SIN(E9)</f>
        <v>-6.646629731452111</v>
      </c>
      <c r="C10" s="2">
        <f>B10/m/l</f>
        <v>-6.646629731452111</v>
      </c>
      <c r="D10" s="2">
        <f>D9+C10*dt</f>
        <v>-0.8191276472122919</v>
      </c>
      <c r="E10" s="2">
        <f>E9+D10*dt</f>
        <v>0.7276495577996096</v>
      </c>
      <c r="F10" s="2">
        <f>theta_0*COS(2*PI()/T*A10)</f>
        <v>0.7305518052506168</v>
      </c>
      <c r="G10" s="2">
        <f>-m*g*J9</f>
        <v>-7.258170040179594</v>
      </c>
      <c r="H10" s="2">
        <f>G10/m/l</f>
        <v>-7.258170040179594</v>
      </c>
      <c r="I10" s="2">
        <f>I9+H10*dt</f>
        <v>-0.9038997228436785</v>
      </c>
      <c r="J10" s="2">
        <f>J9+I10*dt</f>
        <v>0.7214950685326917</v>
      </c>
    </row>
    <row r="11" spans="1:10" ht="13.5">
      <c r="A11" s="2">
        <f>A10+dt</f>
        <v>0.14</v>
      </c>
      <c r="B11" s="2">
        <f>-m*g*SIN(E10)</f>
        <v>-6.527451418923597</v>
      </c>
      <c r="C11" s="2">
        <f>B11/m/l</f>
        <v>-6.527451418923597</v>
      </c>
      <c r="D11" s="2">
        <f>D10+C11*dt</f>
        <v>-0.9496766755907639</v>
      </c>
      <c r="E11" s="2">
        <f>E10+D11*dt</f>
        <v>0.7086560242877943</v>
      </c>
      <c r="F11" s="2">
        <f>theta_0*COS(2*PI()/T*A11)</f>
        <v>0.7110638593671286</v>
      </c>
      <c r="G11" s="2">
        <f>-m*g*J10</f>
        <v>-7.080752602579837</v>
      </c>
      <c r="H11" s="2">
        <f>G11/m/l</f>
        <v>-7.080752602579837</v>
      </c>
      <c r="I11" s="2">
        <f>I10+H11*dt</f>
        <v>-1.0455147748952753</v>
      </c>
      <c r="J11" s="2">
        <f>J10+I11*dt</f>
        <v>0.7005847730347863</v>
      </c>
    </row>
    <row r="12" spans="1:10" ht="12.75">
      <c r="A12" s="2">
        <f>A11+dt</f>
        <v>0.16</v>
      </c>
      <c r="B12" s="2">
        <f>-m*g*SIN(E11)</f>
        <v>-6.387088229858666</v>
      </c>
      <c r="C12" s="2">
        <f>B12/m/l</f>
        <v>-6.387088229858666</v>
      </c>
      <c r="D12" s="2">
        <f>D11+C12*dt</f>
        <v>-1.0774184401879372</v>
      </c>
      <c r="E12" s="2">
        <f>E11+D12*dt</f>
        <v>0.6871076554840355</v>
      </c>
      <c r="F12" s="2">
        <f>theta_0*COS(2*PI()/T*A12)</f>
        <v>0.6887854742222072</v>
      </c>
      <c r="G12" s="2">
        <f>-m*g*J11</f>
        <v>-6.875538962563392</v>
      </c>
      <c r="H12" s="2">
        <f>G12/m/l</f>
        <v>-6.875538962563392</v>
      </c>
      <c r="I12" s="2">
        <f>I11+H12*dt</f>
        <v>-1.183025554146543</v>
      </c>
      <c r="J12" s="2">
        <f>J11+I12*dt</f>
        <v>0.6769242619518554</v>
      </c>
    </row>
    <row r="13" spans="1:10" ht="12.75">
      <c r="A13" s="2">
        <f>A12+dt</f>
        <v>0.18</v>
      </c>
      <c r="B13" s="2">
        <f>-m*g*SIN(E12)</f>
        <v>-6.225057626928585</v>
      </c>
      <c r="C13" s="2">
        <f>B13/m/l</f>
        <v>-6.225057626928585</v>
      </c>
      <c r="D13" s="2">
        <f>D12+C13*dt</f>
        <v>-1.201919592726509</v>
      </c>
      <c r="E13" s="2">
        <f>E12+D13*dt</f>
        <v>0.6630692636295054</v>
      </c>
      <c r="F13" s="2">
        <f>theta_0*COS(2*PI()/T*A13)</f>
        <v>0.6638040772385385</v>
      </c>
      <c r="G13" s="2">
        <f>-m*g*J12</f>
        <v>-6.643334706795509</v>
      </c>
      <c r="H13" s="2">
        <f>G13/m/l</f>
        <v>-6.643334706795509</v>
      </c>
      <c r="I13" s="2">
        <f>I12+H13*dt</f>
        <v>-1.3158922482824533</v>
      </c>
      <c r="J13" s="2">
        <f>J12+I13*dt</f>
        <v>0.6506064169862064</v>
      </c>
    </row>
    <row r="14" spans="1:10" ht="12.75">
      <c r="A14" s="2">
        <f>A13+dt</f>
        <v>0.19999999999999998</v>
      </c>
      <c r="B14" s="2">
        <f>-m*g*SIN(E13)</f>
        <v>-6.040896357185344</v>
      </c>
      <c r="C14" s="2">
        <f>B14/m/l</f>
        <v>-6.040896357185344</v>
      </c>
      <c r="D14" s="2">
        <f>D13+C14*dt</f>
        <v>-1.3227375198702158</v>
      </c>
      <c r="E14" s="2">
        <f>E13+D14*dt</f>
        <v>0.636614513232101</v>
      </c>
      <c r="F14" s="2">
        <f>theta_0*COS(2*PI()/T*A14)</f>
        <v>0.636217703311344</v>
      </c>
      <c r="G14" s="2">
        <f>-m*g*J13</f>
        <v>-6.385051376302629</v>
      </c>
      <c r="H14" s="2">
        <f>G14/m/l</f>
        <v>-6.385051376302629</v>
      </c>
      <c r="I14" s="2">
        <f>I13+H14*dt</f>
        <v>-1.443593275808506</v>
      </c>
      <c r="J14" s="2">
        <f>J13+I14*dt</f>
        <v>0.6217345514700362</v>
      </c>
    </row>
    <row r="15" spans="1:10" ht="12.75">
      <c r="A15" s="2">
        <f>A14+dt</f>
        <v>0.21999999999999997</v>
      </c>
      <c r="B15" s="2">
        <f>-m*g*SIN(E14)</f>
        <v>-5.834192759576235</v>
      </c>
      <c r="C15" s="2">
        <f>B15/m/l</f>
        <v>-5.834192759576235</v>
      </c>
      <c r="D15" s="2">
        <f>D14+C15*dt</f>
        <v>-1.4394213750617406</v>
      </c>
      <c r="E15" s="2">
        <f>E14+D15*dt</f>
        <v>0.6078260857308663</v>
      </c>
      <c r="F15" s="2">
        <f>theta_0*COS(2*PI()/T*A15)</f>
        <v>0.6061346100884748</v>
      </c>
      <c r="G15" s="2">
        <f>-m*g*J14</f>
        <v>-6.101702888126935</v>
      </c>
      <c r="H15" s="2">
        <f>G15/m/l</f>
        <v>-6.101702888126935</v>
      </c>
      <c r="I15" s="2">
        <f>I14+H15*dt</f>
        <v>-1.5656273335710447</v>
      </c>
      <c r="J15" s="2">
        <f>J14+I15*dt</f>
        <v>0.5904220047986153</v>
      </c>
    </row>
    <row r="16" spans="1:10" ht="12.75">
      <c r="A16" s="2">
        <f>A15+dt</f>
        <v>0.23999999999999996</v>
      </c>
      <c r="B16" s="2">
        <f>-m*g*SIN(E15)</f>
        <v>-5.604620960268878</v>
      </c>
      <c r="C16" s="2">
        <f>B16/m/l</f>
        <v>-5.604620960268878</v>
      </c>
      <c r="D16" s="2">
        <f>D15+C16*dt</f>
        <v>-1.5515137942671182</v>
      </c>
      <c r="E16" s="2">
        <f>E15+D16*dt</f>
        <v>0.5767958098455239</v>
      </c>
      <c r="F16" s="2">
        <f>theta_0*COS(2*PI()/T*A16)</f>
        <v>0.573672853133195</v>
      </c>
      <c r="G16" s="2">
        <f>-m*g*J15</f>
        <v>-5.794401555093611</v>
      </c>
      <c r="H16" s="2">
        <f>G16/m/l</f>
        <v>-5.794401555093611</v>
      </c>
      <c r="I16" s="2">
        <f>I15+H16*dt</f>
        <v>-1.6815153646729168</v>
      </c>
      <c r="J16" s="2">
        <f>J15+I16*dt</f>
        <v>0.556791697505157</v>
      </c>
    </row>
    <row r="17" spans="1:10" ht="12.75">
      <c r="A17" s="2">
        <f>A16+dt</f>
        <v>0.25999999999999995</v>
      </c>
      <c r="B17" s="2">
        <f>-m*g*SIN(E16)</f>
        <v>-5.3519760122217095</v>
      </c>
      <c r="C17" s="2">
        <f>B17/m/l</f>
        <v>-5.3519760122217095</v>
      </c>
      <c r="D17" s="2">
        <f>D16+C17*dt</f>
        <v>-1.6585533145115523</v>
      </c>
      <c r="E17" s="2">
        <f>E16+D17*dt</f>
        <v>0.5436247435552929</v>
      </c>
      <c r="F17" s="2">
        <f>theta_0*COS(2*PI()/T*A17)</f>
        <v>0.5389598226368495</v>
      </c>
      <c r="G17" s="2">
        <f>-m*g*J16</f>
        <v>-5.464353719315611</v>
      </c>
      <c r="H17" s="2">
        <f>G17/m/l</f>
        <v>-5.464353719315611</v>
      </c>
      <c r="I17" s="2">
        <f>I16+H17*dt</f>
        <v>-1.790802439059229</v>
      </c>
      <c r="J17" s="2">
        <f>J16+I17*dt</f>
        <v>0.5209756487239724</v>
      </c>
    </row>
    <row r="18" spans="1:10" ht="12.75">
      <c r="A18" s="2">
        <f>A17+dt</f>
        <v>0.27999999999999997</v>
      </c>
      <c r="B18" s="2">
        <f>-m*g*SIN(E17)</f>
        <v>-5.076208878953688</v>
      </c>
      <c r="C18" s="2">
        <f>B18/m/l</f>
        <v>-5.076208878953688</v>
      </c>
      <c r="D18" s="2">
        <f>D17+C18*dt</f>
        <v>-1.7600774920906261</v>
      </c>
      <c r="E18" s="2">
        <f>E17+D18*dt</f>
        <v>0.5084231937134803</v>
      </c>
      <c r="F18" s="2">
        <f>theta_0*COS(2*PI()/T*A18)</f>
        <v>0.5021317434995007</v>
      </c>
      <c r="G18" s="2">
        <f>-m*g*J17</f>
        <v>-5.112855016577065</v>
      </c>
      <c r="H18" s="2">
        <f>G18/m/l</f>
        <v>-5.112855016577065</v>
      </c>
      <c r="I18" s="2">
        <f>I17+H18*dt</f>
        <v>-1.8930595393907703</v>
      </c>
      <c r="J18" s="2">
        <f>J17+I18*dt</f>
        <v>0.483114457936157</v>
      </c>
    </row>
    <row r="19" spans="1:10" ht="12.75">
      <c r="A19" s="2">
        <f>A18+dt</f>
        <v>0.3</v>
      </c>
      <c r="B19" s="2">
        <f>-m*g*SIN(E18)</f>
        <v>-4.777460024024153</v>
      </c>
      <c r="C19" s="2">
        <f>B19/m/l</f>
        <v>-4.777460024024153</v>
      </c>
      <c r="D19" s="2">
        <f>D18+C19*dt</f>
        <v>-1.8556266925711091</v>
      </c>
      <c r="E19" s="2">
        <f>E18+D19*dt</f>
        <v>0.4713106598620581</v>
      </c>
      <c r="F19" s="2">
        <f>theta_0*COS(2*PI()/T*A19)</f>
        <v>0.46333314074037757</v>
      </c>
      <c r="G19" s="2">
        <f>-m*g*J18</f>
        <v>-4.741285290185445</v>
      </c>
      <c r="H19" s="2">
        <f>G19/m/l</f>
        <v>-4.741285290185445</v>
      </c>
      <c r="I19" s="2">
        <f>I18+H19*dt</f>
        <v>-1.9878852451944793</v>
      </c>
      <c r="J19" s="2">
        <f>J18+I19*dt</f>
        <v>0.4433567530322674</v>
      </c>
    </row>
    <row r="20" spans="1:10" ht="12.75">
      <c r="A20" s="2">
        <f>A19+dt</f>
        <v>0.32</v>
      </c>
      <c r="B20" s="2">
        <f>-m*g*SIN(E19)</f>
        <v>-4.45609026261409</v>
      </c>
      <c r="C20" s="2">
        <f>B20/m/l</f>
        <v>-4.45609026261409</v>
      </c>
      <c r="D20" s="2">
        <f>D19+C20*dt</f>
        <v>-1.9447484978233909</v>
      </c>
      <c r="E20" s="2">
        <f>E19+D20*dt</f>
        <v>0.4324156899055903</v>
      </c>
      <c r="F20" s="2">
        <f>theta_0*COS(2*PI()/T*A20)</f>
        <v>0.42271627233603404</v>
      </c>
      <c r="G20" s="2">
        <f>-m*g*J19</f>
        <v>-4.3511031742586725</v>
      </c>
      <c r="H20" s="2">
        <f>G20/m/l</f>
        <v>-4.3511031742586725</v>
      </c>
      <c r="I20" s="2">
        <f>I19+H20*dt</f>
        <v>-2.0749073086796526</v>
      </c>
      <c r="J20" s="2">
        <f>J19+I20*dt</f>
        <v>0.40185860685867436</v>
      </c>
    </row>
    <row r="21" spans="1:10" ht="12.75">
      <c r="A21" s="2">
        <f>A20+dt</f>
        <v>0.34</v>
      </c>
      <c r="B21" s="2">
        <f>-m*g*SIN(E20)</f>
        <v>-4.112707475852183</v>
      </c>
      <c r="C21" s="2">
        <f>B21/m/l</f>
        <v>-4.112707475852183</v>
      </c>
      <c r="D21" s="2">
        <f>D20+C21*dt</f>
        <v>-2.0270026473404346</v>
      </c>
      <c r="E21" s="2">
        <f>E20+D21*dt</f>
        <v>0.39187563695878164</v>
      </c>
      <c r="F21" s="2">
        <f>theta_0*COS(2*PI()/T*A21)</f>
        <v>0.3804405317119391</v>
      </c>
      <c r="G21" s="2">
        <f>-m*g*J20</f>
        <v>-3.9438403677110303</v>
      </c>
      <c r="H21" s="2">
        <f>G21/m/l</f>
        <v>-3.9438403677110303</v>
      </c>
      <c r="I21" s="2">
        <f>I20+H21*dt</f>
        <v>-2.153784116033873</v>
      </c>
      <c r="J21" s="2">
        <f>J20+I21*dt</f>
        <v>0.3587829245379969</v>
      </c>
    </row>
    <row r="22" spans="1:10" ht="12.75">
      <c r="A22" s="2">
        <f>A21+dt</f>
        <v>0.36000000000000004</v>
      </c>
      <c r="B22" s="2">
        <f>-m*g*SIN(E21)</f>
        <v>-3.7481877974347286</v>
      </c>
      <c r="C22" s="2">
        <f>B22/m/l</f>
        <v>-3.7481877974347286</v>
      </c>
      <c r="D22" s="2">
        <f>D21+C22*dt</f>
        <v>-2.101966403289129</v>
      </c>
      <c r="E22" s="2">
        <f>E21+D22*dt</f>
        <v>0.34983630889299905</v>
      </c>
      <c r="F22" s="2">
        <f>theta_0*COS(2*PI()/T*A22)</f>
        <v>0.3366718222323123</v>
      </c>
      <c r="G22" s="2">
        <f>-m*g*J21</f>
        <v>-3.5210956214159013</v>
      </c>
      <c r="H22" s="2">
        <f>G22/m/l</f>
        <v>-3.5210956214159013</v>
      </c>
      <c r="I22" s="2">
        <f>I21+H22*dt</f>
        <v>-2.224206028462191</v>
      </c>
      <c r="J22" s="2">
        <f>J21+I22*dt</f>
        <v>0.31429880396875304</v>
      </c>
    </row>
    <row r="23" spans="1:10" ht="12.75">
      <c r="A23" s="2">
        <f>A22+dt</f>
        <v>0.38000000000000006</v>
      </c>
      <c r="B23" s="2">
        <f>-m*g*SIN(E22)</f>
        <v>-3.363689968351553</v>
      </c>
      <c r="C23" s="2">
        <f>B23/m/l</f>
        <v>-3.363689968351553</v>
      </c>
      <c r="D23" s="2">
        <f>D22+C23*dt</f>
        <v>-2.16924020265616</v>
      </c>
      <c r="E23" s="2">
        <f>E22+D23*dt</f>
        <v>0.3064515048398758</v>
      </c>
      <c r="F23" s="2">
        <f>theta_0*COS(2*PI()/T*A23)</f>
        <v>0.29158190614290014</v>
      </c>
      <c r="G23" s="2">
        <f>-m*g*J22</f>
        <v>-3.0845284621493425</v>
      </c>
      <c r="H23" s="2">
        <f>G23/m/l</f>
        <v>-3.0845284621493425</v>
      </c>
      <c r="I23" s="2">
        <f>I22+H23*dt</f>
        <v>-2.285896597705178</v>
      </c>
      <c r="J23" s="2">
        <f>J22+I23*dt</f>
        <v>0.2685808720146495</v>
      </c>
    </row>
    <row r="24" spans="1:10" ht="12.75">
      <c r="A24" s="2">
        <f>A23+dt</f>
        <v>0.4000000000000001</v>
      </c>
      <c r="B24" s="2">
        <f>-m*g*SIN(E23)</f>
        <v>-2.960661727360635</v>
      </c>
      <c r="C24" s="2">
        <f>B24/m/l</f>
        <v>-2.960661727360635</v>
      </c>
      <c r="D24" s="2">
        <f>D23+C24*dt</f>
        <v>-2.2284534372033726</v>
      </c>
      <c r="E24" s="2">
        <f>E23+D24*dt</f>
        <v>0.26188243609580836</v>
      </c>
      <c r="F24" s="2">
        <f>theta_0*COS(2*PI()/T*A24)</f>
        <v>0.24534773052165215</v>
      </c>
      <c r="G24" s="2">
        <f>-m*g*J23</f>
        <v>-2.63585267795177</v>
      </c>
      <c r="H24" s="2">
        <f>G24/m/l</f>
        <v>-2.63585267795177</v>
      </c>
      <c r="I24" s="2">
        <f>I23+H24*dt</f>
        <v>-2.3386136512642133</v>
      </c>
      <c r="J24" s="2">
        <f>J23+I24*dt</f>
        <v>0.22180859898936522</v>
      </c>
    </row>
    <row r="25" spans="1:10" ht="12.75">
      <c r="A25" s="2">
        <f>A24+dt</f>
        <v>0.4200000000000001</v>
      </c>
      <c r="B25" s="2">
        <f>-m*g*SIN(E24)</f>
        <v>-2.5408373641815776</v>
      </c>
      <c r="C25" s="2">
        <f>B25/m/l</f>
        <v>-2.5408373641815776</v>
      </c>
      <c r="D25" s="2">
        <f>D24+C25*dt</f>
        <v>-2.2792701844870042</v>
      </c>
      <c r="E25" s="2">
        <f>E24+D25*dt</f>
        <v>0.21629703240606826</v>
      </c>
      <c r="F25" s="2">
        <f>theta_0*COS(2*PI()/T*A25)</f>
        <v>0.1981507328824768</v>
      </c>
      <c r="G25" s="2">
        <f>-m*g*J24</f>
        <v>-2.1768295904816304</v>
      </c>
      <c r="H25" s="2">
        <f>G25/m/l</f>
        <v>-2.1768295904816304</v>
      </c>
      <c r="I25" s="2">
        <f>I24+H25*dt</f>
        <v>-2.3821502430738457</v>
      </c>
      <c r="J25" s="2">
        <f>J24+I25*dt</f>
        <v>0.17416559412788832</v>
      </c>
    </row>
    <row r="26" spans="1:10" ht="12.75">
      <c r="A26" s="2">
        <f>A25+dt</f>
        <v>0.4400000000000001</v>
      </c>
      <c r="B26" s="2">
        <f>-m*g*SIN(E25)</f>
        <v>-2.106225903476153</v>
      </c>
      <c r="C26" s="2">
        <f>B26/m/l</f>
        <v>-2.106225903476153</v>
      </c>
      <c r="D26" s="2">
        <f>D25+C26*dt</f>
        <v>-2.3213947025565274</v>
      </c>
      <c r="E26" s="2">
        <f>E25+D26*dt</f>
        <v>0.16986913835493772</v>
      </c>
      <c r="F26" s="2">
        <f>theta_0*COS(2*PI()/T*A26)</f>
        <v>0.15017612915710668</v>
      </c>
      <c r="G26" s="2">
        <f>-m*g*J25</f>
        <v>-1.709261140771096</v>
      </c>
      <c r="H26" s="2">
        <f>G26/m/l</f>
        <v>-1.709261140771096</v>
      </c>
      <c r="I26" s="2">
        <f>I25+H26*dt</f>
        <v>-2.4163354658892677</v>
      </c>
      <c r="J26" s="2">
        <f>J25+I26*dt</f>
        <v>0.12583888481010297</v>
      </c>
    </row>
    <row r="27" spans="1:10" ht="12.75">
      <c r="A27" s="2">
        <f>A26+dt</f>
        <v>0.46000000000000013</v>
      </c>
      <c r="B27" s="2">
        <f>-m*g*SIN(E26)</f>
        <v>-1.6590897964864206</v>
      </c>
      <c r="C27" s="2">
        <f>B27/m/l</f>
        <v>-1.6590897964864206</v>
      </c>
      <c r="D27" s="2">
        <f>D26+C27*dt</f>
        <v>-2.3545764984862556</v>
      </c>
      <c r="E27" s="2">
        <f>E26+D27*dt</f>
        <v>0.12277760838521261</v>
      </c>
      <c r="F27" s="2">
        <f>theta_0*COS(2*PI()/T*A27)</f>
        <v>0.10161218684925934</v>
      </c>
      <c r="G27" s="2">
        <f>-m*g*J26</f>
        <v>-1.2349828155263505</v>
      </c>
      <c r="H27" s="2">
        <f>G27/m/l</f>
        <v>-1.2349828155263505</v>
      </c>
      <c r="I27" s="2">
        <f>I26+H27*dt</f>
        <v>-2.4410351221997946</v>
      </c>
      <c r="J27" s="2">
        <f>J26+I27*dt</f>
        <v>0.07701818236610708</v>
      </c>
    </row>
    <row r="28" spans="1:10" ht="12.75">
      <c r="A28" s="2">
        <f>A27+dt</f>
        <v>0.48000000000000015</v>
      </c>
      <c r="B28" s="2">
        <f>-m*g*SIN(E27)</f>
        <v>-1.2019144515382278</v>
      </c>
      <c r="C28" s="2">
        <f>B28/m/l</f>
        <v>-1.2019144515382278</v>
      </c>
      <c r="D28" s="2">
        <f>D27+C28*dt</f>
        <v>-2.3786147875170203</v>
      </c>
      <c r="E28" s="2">
        <f>E27+D28*dt</f>
        <v>0.0752053126348722</v>
      </c>
      <c r="F28" s="2">
        <f>theta_0*COS(2*PI()/T*A28)</f>
        <v>0.052649486213465914</v>
      </c>
      <c r="G28" s="2">
        <f>-m*g*J27</f>
        <v>-0.7558564417409749</v>
      </c>
      <c r="H28" s="2">
        <f>G28/m/l</f>
        <v>-0.7558564417409749</v>
      </c>
      <c r="I28" s="2">
        <f>I27+H28*dt</f>
        <v>-2.456152251034614</v>
      </c>
      <c r="J28" s="2">
        <f>J27+I28*dt</f>
        <v>0.0278951373454148</v>
      </c>
    </row>
    <row r="29" spans="1:10" ht="12.75">
      <c r="A29" s="2">
        <f>A28+dt</f>
        <v>0.5000000000000001</v>
      </c>
      <c r="B29" s="2">
        <f>-m*g*SIN(E28)</f>
        <v>-0.7373694055025236</v>
      </c>
      <c r="C29" s="2">
        <f>B29/m/l</f>
        <v>-0.7373694055025236</v>
      </c>
      <c r="D29" s="2">
        <f>D28+C29*dt</f>
        <v>-2.393362175627071</v>
      </c>
      <c r="E29" s="2">
        <f>E28+D29*dt</f>
        <v>0.02733806912233079</v>
      </c>
      <c r="F29" s="2">
        <f>theta_0*COS(2*PI()/T*A29)</f>
        <v>0.003480172357932833</v>
      </c>
      <c r="G29" s="2">
        <f>-m*g*J28</f>
        <v>-0.2737628779079009</v>
      </c>
      <c r="H29" s="2">
        <f>G29/m/l</f>
        <v>-0.2737628779079009</v>
      </c>
      <c r="I29" s="2">
        <f>I28+H29*dt</f>
        <v>-2.461627508592772</v>
      </c>
      <c r="J29" s="2">
        <f>J28+I29*dt</f>
        <v>-0.021337412826440638</v>
      </c>
    </row>
    <row r="30" spans="1:10" ht="12.75">
      <c r="A30" s="2">
        <f>A29+dt</f>
        <v>0.5200000000000001</v>
      </c>
      <c r="B30" s="2">
        <f>-m*g*SIN(E29)</f>
        <v>-0.2682623922410216</v>
      </c>
      <c r="C30" s="2">
        <f>B30/m/l</f>
        <v>-0.2682623922410216</v>
      </c>
      <c r="D30" s="2">
        <f>D29+C30*dt</f>
        <v>-2.3987274234718914</v>
      </c>
      <c r="E30" s="2">
        <f>E29+D30*dt</f>
        <v>-0.020636479347107037</v>
      </c>
      <c r="F30" s="2">
        <f>theta_0*COS(2*PI()/T*A30)</f>
        <v>-0.04570279879357472</v>
      </c>
      <c r="G30" s="2">
        <f>-m*g*J29</f>
        <v>0.20940536947868843</v>
      </c>
      <c r="H30" s="2">
        <f>G30/m/l</f>
        <v>0.20940536947868843</v>
      </c>
      <c r="I30" s="2">
        <f>I29+H30*dt</f>
        <v>-2.457439401203198</v>
      </c>
      <c r="J30" s="2">
        <f>J29+I30*dt</f>
        <v>-0.07048620085050461</v>
      </c>
    </row>
    <row r="31" spans="1:10" ht="12.75">
      <c r="A31" s="2">
        <f>A30+dt</f>
        <v>0.5400000000000001</v>
      </c>
      <c r="B31" s="2">
        <f>-m*g*SIN(E30)</f>
        <v>0.20251203382475336</v>
      </c>
      <c r="C31" s="2">
        <f>B31/m/l</f>
        <v>0.20251203382475336</v>
      </c>
      <c r="D31" s="2">
        <f>D30+C31*dt</f>
        <v>-2.3946771827953963</v>
      </c>
      <c r="E31" s="2">
        <f>E30+D31*dt</f>
        <v>-0.06853002300301497</v>
      </c>
      <c r="F31" s="2">
        <f>theta_0*COS(2*PI()/T*A31)</f>
        <v>-0.09470641772174684</v>
      </c>
      <c r="G31" s="2">
        <f>-m*g*J30</f>
        <v>0.6917515751468523</v>
      </c>
      <c r="H31" s="2">
        <f>G31/m/l</f>
        <v>0.6917515751468523</v>
      </c>
      <c r="I31" s="2">
        <f>I30+H31*dt</f>
        <v>-2.443604369700261</v>
      </c>
      <c r="J31" s="2">
        <f>J30+I31*dt</f>
        <v>-0.11935828824450984</v>
      </c>
    </row>
    <row r="32" spans="1:10" ht="12.75">
      <c r="A32" s="2">
        <f>A31+dt</f>
        <v>0.5600000000000002</v>
      </c>
      <c r="B32" s="2">
        <f>-m*g*SIN(E31)</f>
        <v>0.6720273432246241</v>
      </c>
      <c r="C32" s="2">
        <f>B32/m/l</f>
        <v>0.6720273432246241</v>
      </c>
      <c r="D32" s="2">
        <f>D31+C32*dt</f>
        <v>-2.381236635930904</v>
      </c>
      <c r="E32" s="2">
        <f>E31+D32*dt</f>
        <v>-0.11615475572163306</v>
      </c>
      <c r="F32" s="2">
        <f>theta_0*COS(2*PI()/T*A32)</f>
        <v>-0.14333837874206867</v>
      </c>
      <c r="G32" s="2">
        <f>-m*g*J31</f>
        <v>1.1713822408316195</v>
      </c>
      <c r="H32" s="2">
        <f>G32/m/l</f>
        <v>1.1713822408316195</v>
      </c>
      <c r="I32" s="2">
        <f>I31+H32*dt</f>
        <v>-2.420176724883629</v>
      </c>
      <c r="J32" s="2">
        <f>J31+I32*dt</f>
        <v>-0.1677618227421824</v>
      </c>
    </row>
    <row r="33" spans="1:10" ht="12.75">
      <c r="A33" s="2">
        <f>A32+dt</f>
        <v>0.5800000000000002</v>
      </c>
      <c r="B33" s="2">
        <f>-m*g*SIN(E32)</f>
        <v>1.1373811638168316</v>
      </c>
      <c r="C33" s="2">
        <f>B33/m/l</f>
        <v>1.1373811638168316</v>
      </c>
      <c r="D33" s="2">
        <f>D32+C33*dt</f>
        <v>-2.3584890126545672</v>
      </c>
      <c r="E33" s="2">
        <f>E32+D33*dt</f>
        <v>-0.1633245359747244</v>
      </c>
      <c r="F33" s="2">
        <f>theta_0*COS(2*PI()/T*A33)</f>
        <v>-0.19140783467308925</v>
      </c>
      <c r="G33" s="2">
        <f>-m*g*J32</f>
        <v>1.6464145283917782</v>
      </c>
      <c r="H33" s="2">
        <f>G33/m/l</f>
        <v>1.6464145283917782</v>
      </c>
      <c r="I33" s="2">
        <f>I32+H33*dt</f>
        <v>-2.387248434315793</v>
      </c>
      <c r="J33" s="2">
        <f>J32+I33*dt</f>
        <v>-0.21550679142849827</v>
      </c>
    </row>
    <row r="34" spans="1:10" ht="12.75">
      <c r="A34" s="2">
        <f>A33+dt</f>
        <v>0.6000000000000002</v>
      </c>
      <c r="B34" s="2">
        <f>-m*g*SIN(E33)</f>
        <v>1.5957504404741876</v>
      </c>
      <c r="C34" s="2">
        <f>B34/m/l</f>
        <v>1.5957504404741876</v>
      </c>
      <c r="D34" s="2">
        <f>D33+C34*dt</f>
        <v>-2.3265740038450833</v>
      </c>
      <c r="E34" s="2">
        <f>E33+D34*dt</f>
        <v>-0.20985601605162607</v>
      </c>
      <c r="F34" s="2">
        <f>theta_0*COS(2*PI()/T*A34)</f>
        <v>-0.23872614578106527</v>
      </c>
      <c r="G34" s="2">
        <f>-m*g*J33</f>
        <v>2.114983651079282</v>
      </c>
      <c r="H34" s="2">
        <f>G34/m/l</f>
        <v>2.114983651079282</v>
      </c>
      <c r="I34" s="2">
        <f>I33+H34*dt</f>
        <v>-2.3449487612942077</v>
      </c>
      <c r="J34" s="2">
        <f>J33+I34*dt</f>
        <v>-0.2624057666543824</v>
      </c>
    </row>
    <row r="35" spans="1:10" ht="12.75">
      <c r="A35" s="2">
        <f>A34+dt</f>
        <v>0.6200000000000002</v>
      </c>
      <c r="B35" s="2">
        <f>-m*g*SIN(E34)</f>
        <v>2.0444434210206777</v>
      </c>
      <c r="C35" s="2">
        <f>B35/m/l</f>
        <v>2.0444434210206777</v>
      </c>
      <c r="D35" s="2">
        <f>D34+C35*dt</f>
        <v>-2.2856851354246697</v>
      </c>
      <c r="E35" s="2">
        <f>E34+D35*dt</f>
        <v>-0.25556971876011947</v>
      </c>
      <c r="F35" s="2">
        <f>theta_0*COS(2*PI()/T*A35)</f>
        <v>-0.2851076200618808</v>
      </c>
      <c r="G35" s="2">
        <f>-m*g*J34</f>
        <v>2.575250193946109</v>
      </c>
      <c r="H35" s="2">
        <f>G35/m/l</f>
        <v>2.575250193946109</v>
      </c>
      <c r="I35" s="2">
        <f>I34+H35*dt</f>
        <v>-2.2934437574152855</v>
      </c>
      <c r="J35" s="2">
        <f>J34+I35*dt</f>
        <v>-0.30827464180268815</v>
      </c>
    </row>
    <row r="36" spans="1:10" ht="12.75">
      <c r="A36" s="2">
        <f>A35+dt</f>
        <v>0.6400000000000002</v>
      </c>
      <c r="B36" s="2">
        <f>-m*g*SIN(E35)</f>
        <v>2.4809464565777484</v>
      </c>
      <c r="C36" s="2">
        <f>B36/m/l</f>
        <v>2.4809464565777484</v>
      </c>
      <c r="D36" s="2">
        <f>D35+C36*dt</f>
        <v>-2.2360662062931147</v>
      </c>
      <c r="E36" s="2">
        <f>E35+D36*dt</f>
        <v>-0.30029104288598174</v>
      </c>
      <c r="F36" s="2">
        <f>theta_0*COS(2*PI()/T*A36)</f>
        <v>-0.33037024195514464</v>
      </c>
      <c r="G36" s="2">
        <f>-m*g*J35</f>
        <v>3.0254073346515815</v>
      </c>
      <c r="H36" s="2">
        <f>G36/m/l</f>
        <v>3.0254073346515815</v>
      </c>
      <c r="I36" s="2">
        <f>I35+H36*dt</f>
        <v>-2.232935610722254</v>
      </c>
      <c r="J36" s="2">
        <f>J35+I36*dt</f>
        <v>-0.3529333540171332</v>
      </c>
    </row>
    <row r="37" spans="1:10" ht="12.75">
      <c r="A37" s="2">
        <f>A36+dt</f>
        <v>0.6600000000000003</v>
      </c>
      <c r="B37" s="2">
        <f>-m*g*SIN(E36)</f>
        <v>2.9029639080277105</v>
      </c>
      <c r="C37" s="2">
        <f>B37/m/l</f>
        <v>2.9029639080277105</v>
      </c>
      <c r="D37" s="2">
        <f>D36+C37*dt</f>
        <v>-2.1780069281325605</v>
      </c>
      <c r="E37" s="2">
        <f>E36+D37*dt</f>
        <v>-0.34385118144863297</v>
      </c>
      <c r="F37" s="2">
        <f>theta_0*COS(2*PI()/T*A37)</f>
        <v>-0.37433638663076263</v>
      </c>
      <c r="G37" s="2">
        <f>-m*g*J36</f>
        <v>3.4636879363241455</v>
      </c>
      <c r="H37" s="2">
        <f>G37/m/l</f>
        <v>3.4636879363241455</v>
      </c>
      <c r="I37" s="2">
        <f>I36+H37*dt</f>
        <v>-2.163661851995771</v>
      </c>
      <c r="J37" s="2">
        <f>J36+I37*dt</f>
        <v>-0.39620659105704864</v>
      </c>
    </row>
    <row r="38" spans="1:10" ht="12.75">
      <c r="A38" s="2">
        <f>A37+dt</f>
        <v>0.6800000000000003</v>
      </c>
      <c r="B38" s="2">
        <f>-m*g*SIN(E37)</f>
        <v>3.308449842477823</v>
      </c>
      <c r="C38" s="2">
        <f>B38/m/l</f>
        <v>3.308449842477823</v>
      </c>
      <c r="D38" s="2">
        <f>D37+C38*dt</f>
        <v>-2.111837931283004</v>
      </c>
      <c r="E38" s="2">
        <f>E37+D38*dt</f>
        <v>-0.38608794007429303</v>
      </c>
      <c r="F38" s="2">
        <f>theta_0*COS(2*PI()/T*A38)</f>
        <v>-0.4168335170448947</v>
      </c>
      <c r="G38" s="2">
        <f>-m*g*J37</f>
        <v>3.8883714846338755</v>
      </c>
      <c r="H38" s="2">
        <f>G38/m/l</f>
        <v>3.8883714846338755</v>
      </c>
      <c r="I38" s="2">
        <f>I37+H38*dt</f>
        <v>-2.0858944223030935</v>
      </c>
      <c r="J38" s="2">
        <f>J37+I38*dt</f>
        <v>-0.43792447950311053</v>
      </c>
    </row>
    <row r="39" spans="1:10" ht="12.75">
      <c r="A39" s="2">
        <f>A38+dt</f>
        <v>0.7000000000000003</v>
      </c>
      <c r="B39" s="2">
        <f>-m*g*SIN(E38)</f>
        <v>3.695630652385688</v>
      </c>
      <c r="C39" s="2">
        <f>B39/m/l</f>
        <v>3.695630652385688</v>
      </c>
      <c r="D39" s="2">
        <f>D38+C39*dt</f>
        <v>-2.03792531823529</v>
      </c>
      <c r="E39" s="2">
        <f>E38+D39*dt</f>
        <v>-0.42684644643899883</v>
      </c>
      <c r="F39" s="2">
        <f>theta_0*COS(2*PI()/T*A39)</f>
        <v>-0.45769486102983226</v>
      </c>
      <c r="G39" s="2">
        <f>-m*g*J38</f>
        <v>4.297790841843526</v>
      </c>
      <c r="H39" s="2">
        <f>G39/m/l</f>
        <v>4.297790841843526</v>
      </c>
      <c r="I39" s="2">
        <f>I38+H39*dt</f>
        <v>-1.999938605466223</v>
      </c>
      <c r="J39" s="2">
        <f>J38+I39*dt</f>
        <v>-0.477923251612435</v>
      </c>
    </row>
    <row r="40" spans="1:10" ht="13.5">
      <c r="A40" s="2">
        <f>A39+dt</f>
        <v>0.7200000000000003</v>
      </c>
      <c r="B40" s="2">
        <f>-m*g*SIN(E39)</f>
        <v>4.063018200603747</v>
      </c>
      <c r="C40" s="2">
        <f>B40/m/l</f>
        <v>4.063018200603747</v>
      </c>
      <c r="D40" s="2">
        <f>D39+C40*dt</f>
        <v>-1.956664954223215</v>
      </c>
      <c r="E40" s="2">
        <f>E39+D40*dt</f>
        <v>-0.4659797455234631</v>
      </c>
      <c r="F40" s="2">
        <f>theta_0*COS(2*PI()/T*A40)</f>
        <v>-0.4967600657606803</v>
      </c>
      <c r="G40" s="2">
        <f>-m*g*J39</f>
        <v>4.690338791324437</v>
      </c>
      <c r="H40" s="2">
        <f>G40/m/l</f>
        <v>4.690338791324437</v>
      </c>
      <c r="I40" s="2">
        <f>I39+H40*dt</f>
        <v>-1.9061318296397343</v>
      </c>
      <c r="J40" s="2">
        <f>J39+I40*dt</f>
        <v>-0.5160458882052297</v>
      </c>
    </row>
    <row r="41" spans="1:10" ht="13.5">
      <c r="A41" s="2">
        <f>A40+dt</f>
        <v>0.7400000000000003</v>
      </c>
      <c r="B41" s="2">
        <f>-m*g*SIN(E40)</f>
        <v>4.409413553124353</v>
      </c>
      <c r="C41" s="2">
        <f>B41/m/l</f>
        <v>4.409413553124353</v>
      </c>
      <c r="D41" s="2">
        <f>D40+C41*dt</f>
        <v>-1.868476683160728</v>
      </c>
      <c r="E41" s="2">
        <f>E40+D41*dt</f>
        <v>-0.5033492791866777</v>
      </c>
      <c r="F41" s="2">
        <f>theta_0*COS(2*PI()/T*A41)</f>
        <v>-0.5338758270305082</v>
      </c>
      <c r="G41" s="2">
        <f>-m*g*J40</f>
        <v>5.064474346846124</v>
      </c>
      <c r="H41" s="2">
        <f>G41/m/l</f>
        <v>5.064474346846124</v>
      </c>
      <c r="I41" s="2">
        <f>I40+H41*dt</f>
        <v>-1.8048423427028117</v>
      </c>
      <c r="J41" s="2">
        <f>J40+I41*dt</f>
        <v>-0.5521427350592859</v>
      </c>
    </row>
    <row r="42" spans="1:10" ht="13.5">
      <c r="A42" s="2">
        <f>A41+dt</f>
        <v>0.7600000000000003</v>
      </c>
      <c r="B42" s="2">
        <f>-m*g*SIN(E41)</f>
        <v>4.733901777978719</v>
      </c>
      <c r="C42" s="2">
        <f>B42/m/l</f>
        <v>4.733901777978719</v>
      </c>
      <c r="D42" s="2">
        <f>D41+C42*dt</f>
        <v>-1.7737986476011536</v>
      </c>
      <c r="E42" s="2">
        <f>E41+D42*dt</f>
        <v>-0.5388252521387008</v>
      </c>
      <c r="F42" s="2">
        <f>theta_0*COS(2*PI()/T*A42)</f>
        <v>-0.5688964908644996</v>
      </c>
      <c r="G42" s="2">
        <f>-m*g*J41</f>
        <v>5.418728801871832</v>
      </c>
      <c r="H42" s="2">
        <f>G42/m/l</f>
        <v>5.418728801871832</v>
      </c>
      <c r="I42" s="2">
        <f>I41+H42*dt</f>
        <v>-1.6964677666653751</v>
      </c>
      <c r="J42" s="2">
        <f>J41+I42*dt</f>
        <v>-0.5860720903925934</v>
      </c>
    </row>
    <row r="43" spans="1:10" ht="13.5">
      <c r="A43" s="2">
        <f>A42+dt</f>
        <v>0.7800000000000004</v>
      </c>
      <c r="B43" s="2">
        <f>-m*g*SIN(E42)</f>
        <v>5.035838640339409</v>
      </c>
      <c r="C43" s="2">
        <f>B43/m/l</f>
        <v>5.035838640339409</v>
      </c>
      <c r="D43" s="2">
        <f>D42+C43*dt</f>
        <v>-1.6730818747943654</v>
      </c>
      <c r="E43" s="2">
        <f>E42+D43*dt</f>
        <v>-0.5722868896345881</v>
      </c>
      <c r="F43" s="2">
        <f>theta_0*COS(2*PI()/T*A43)</f>
        <v>-0.6016846251121711</v>
      </c>
      <c r="G43" s="2">
        <f>-m*g*J42</f>
        <v>5.751711495112912</v>
      </c>
      <c r="H43" s="2">
        <f>G43/m/l</f>
        <v>5.751711495112912</v>
      </c>
      <c r="I43" s="2">
        <f>I42+H43*dt</f>
        <v>-1.581433536763117</v>
      </c>
      <c r="J43" s="2">
        <f>J42+I43*dt</f>
        <v>-0.6177007611278558</v>
      </c>
    </row>
    <row r="44" spans="1:10" ht="13.5">
      <c r="A44" s="2">
        <f>A43+dt</f>
        <v>0.8000000000000004</v>
      </c>
      <c r="B44" s="2">
        <f>-m*g*SIN(E43)</f>
        <v>5.314830295160827</v>
      </c>
      <c r="C44" s="2">
        <f>B44/m/l</f>
        <v>5.314830295160827</v>
      </c>
      <c r="D44" s="2">
        <f>D43+C44*dt</f>
        <v>-1.5667852688911488</v>
      </c>
      <c r="E44" s="2">
        <f>E43+D44*dt</f>
        <v>-0.603622595012411</v>
      </c>
      <c r="F44" s="2">
        <f>theta_0*COS(2*PI()/T*A44)</f>
        <v>-0.6321115587745562</v>
      </c>
      <c r="G44" s="2">
        <f>-m*g*J43</f>
        <v>6.062115269708777</v>
      </c>
      <c r="H44" s="2">
        <f>G44/m/l</f>
        <v>6.062115269708777</v>
      </c>
      <c r="I44" s="2">
        <f>I43+H44*dt</f>
        <v>-1.4601912313689414</v>
      </c>
      <c r="J44" s="2">
        <f>J43+I44*dt</f>
        <v>-0.6469045857552346</v>
      </c>
    </row>
    <row r="45" spans="1:10" ht="13.5">
      <c r="A45" s="2">
        <f>A44+dt</f>
        <v>0.8200000000000004</v>
      </c>
      <c r="B45" s="2">
        <f>-m*g*SIN(E44)</f>
        <v>5.5707072627959455</v>
      </c>
      <c r="C45" s="2">
        <f>B45/m/l</f>
        <v>5.5707072627959455</v>
      </c>
      <c r="D45" s="2">
        <f>D44+C45*dt</f>
        <v>-1.4553711236352298</v>
      </c>
      <c r="E45" s="2">
        <f>E44+D45*dt</f>
        <v>-0.6327300174851156</v>
      </c>
      <c r="F45" s="2">
        <f>theta_0*COS(2*PI()/T*A45)</f>
        <v>-0.6600578869498612</v>
      </c>
      <c r="G45" s="2">
        <f>-m*g*J44</f>
        <v>6.348721604601872</v>
      </c>
      <c r="H45" s="2">
        <f>G45/m/l</f>
        <v>6.348721604601872</v>
      </c>
      <c r="I45" s="2">
        <f>I44+H45*dt</f>
        <v>-1.333216799276904</v>
      </c>
      <c r="J45" s="2">
        <f>J44+I45*dt</f>
        <v>-0.6735689217407727</v>
      </c>
    </row>
    <row r="46" spans="1:10" ht="13.5">
      <c r="A46" s="2">
        <f>A45+dt</f>
        <v>0.8400000000000004</v>
      </c>
      <c r="B46" s="2">
        <f>-m*g*SIN(E45)</f>
        <v>5.8034940708796015</v>
      </c>
      <c r="C46" s="2">
        <f>B46/m/l</f>
        <v>5.8034940708796015</v>
      </c>
      <c r="D46" s="2">
        <f>D45+C46*dt</f>
        <v>-1.3393012422176378</v>
      </c>
      <c r="E46" s="2">
        <f>E45+D46*dt</f>
        <v>-0.6595160423294684</v>
      </c>
      <c r="F46" s="2">
        <f>theta_0*COS(2*PI()/T*A46)</f>
        <v>-0.6854139394160299</v>
      </c>
      <c r="G46" s="2">
        <f>-m*g*J45</f>
        <v>6.610405397963943</v>
      </c>
      <c r="H46" s="2">
        <f>G46/m/l</f>
        <v>6.610405397963943</v>
      </c>
      <c r="I46" s="2">
        <f>I45+H46*dt</f>
        <v>-1.201008691317625</v>
      </c>
      <c r="J46" s="2">
        <f>J45+I46*dt</f>
        <v>-0.6975890955671251</v>
      </c>
    </row>
    <row r="47" spans="1:10" ht="13.5">
      <c r="A47" s="2">
        <f>A46+dt</f>
        <v>0.8600000000000004</v>
      </c>
      <c r="B47" s="2">
        <f>-m*g*SIN(E46)</f>
        <v>6.013375964802652</v>
      </c>
      <c r="C47" s="2">
        <f>B47/m/l</f>
        <v>6.013375964802652</v>
      </c>
      <c r="D47" s="2">
        <f>D46+C47*dt</f>
        <v>-1.2190337229215849</v>
      </c>
      <c r="E47" s="2">
        <f>E46+D47*dt</f>
        <v>-0.6838967167879001</v>
      </c>
      <c r="F47" s="2">
        <f>theta_0*COS(2*PI()/T*A47)</f>
        <v>-0.7080802110113461</v>
      </c>
      <c r="G47" s="2">
        <f>-m*g*J46</f>
        <v>6.846139383895766</v>
      </c>
      <c r="H47" s="2">
        <f>G47/m/l</f>
        <v>6.846139383895766</v>
      </c>
      <c r="I47" s="2">
        <f>I46+H47*dt</f>
        <v>-1.0640859036397097</v>
      </c>
      <c r="J47" s="2">
        <f>J46+I47*dt</f>
        <v>-0.7188708136399193</v>
      </c>
    </row>
    <row r="48" spans="1:10" ht="13.5">
      <c r="A48" s="2">
        <f>A47+dt</f>
        <v>0.8800000000000004</v>
      </c>
      <c r="B48" s="2">
        <f>-m*g*SIN(E47)</f>
        <v>6.200664041508029</v>
      </c>
      <c r="C48" s="2">
        <f>B48/m/l</f>
        <v>6.200664041508029</v>
      </c>
      <c r="D48" s="2">
        <f>D47+C48*dt</f>
        <v>-1.0950204420914242</v>
      </c>
      <c r="E48" s="2">
        <f>E47+D48*dt</f>
        <v>-0.7057971256297286</v>
      </c>
      <c r="F48" s="2">
        <f>theta_0*COS(2*PI()/T*A48)</f>
        <v>-0.7279677521241307</v>
      </c>
      <c r="G48" s="2">
        <f>-m*g*J47</f>
        <v>7.054998165062169</v>
      </c>
      <c r="H48" s="2">
        <f>G48/m/l</f>
        <v>7.054998165062169</v>
      </c>
      <c r="I48" s="2">
        <f>I47+H48*dt</f>
        <v>-0.9229859403384663</v>
      </c>
      <c r="J48" s="2">
        <f>J47+I48*dt</f>
        <v>-0.7373305324466887</v>
      </c>
    </row>
    <row r="49" spans="1:10" ht="13.5">
      <c r="A49" s="2">
        <f>A48+dt</f>
        <v>0.9000000000000005</v>
      </c>
      <c r="B49" s="2">
        <f>-m*g*SIN(E48)</f>
        <v>6.3657600621541155</v>
      </c>
      <c r="C49" s="2">
        <f>B49/m/l</f>
        <v>6.3657600621541155</v>
      </c>
      <c r="D49" s="2">
        <f>D48+C49*dt</f>
        <v>-0.967705240848342</v>
      </c>
      <c r="E49" s="2">
        <f>E48+D49*dt</f>
        <v>-0.7251512304466955</v>
      </c>
      <c r="F49" s="2">
        <f>theta_0*COS(2*PI()/T*A49)</f>
        <v>-0.7449985177591227</v>
      </c>
      <c r="G49" s="2">
        <f>-m*g*J48</f>
        <v>7.236161845431803</v>
      </c>
      <c r="H49" s="2">
        <f>G49/m/l</f>
        <v>7.236161845431803</v>
      </c>
      <c r="I49" s="2">
        <f>I48+H49*dt</f>
        <v>-0.7782627034298302</v>
      </c>
      <c r="J49" s="2">
        <f>J48+I49*dt</f>
        <v>-0.7528957865152853</v>
      </c>
    </row>
    <row r="50" spans="1:10" ht="13.5">
      <c r="A50" s="2">
        <f>A49+dt</f>
        <v>0.9200000000000005</v>
      </c>
      <c r="B50" s="2">
        <f>-m*g*SIN(E49)</f>
        <v>6.509122064454255</v>
      </c>
      <c r="C50" s="2">
        <f>B50/m/l</f>
        <v>6.509122064454255</v>
      </c>
      <c r="D50" s="2">
        <f>D49+C50*dt</f>
        <v>-0.8375227995592569</v>
      </c>
      <c r="E50" s="2">
        <f>E49+D50*dt</f>
        <v>-0.7419016864378807</v>
      </c>
      <c r="F50" s="2">
        <f>theta_0*COS(2*PI()/T*A50)</f>
        <v>-0.7591056738107014</v>
      </c>
      <c r="G50" s="2">
        <f>-m*g*J49</f>
        <v>7.3889192488610105</v>
      </c>
      <c r="H50" s="2">
        <f>G50/m/l</f>
        <v>7.3889192488610105</v>
      </c>
      <c r="I50" s="2">
        <f>I49+H50*dt</f>
        <v>-0.63048431845261</v>
      </c>
      <c r="J50" s="2">
        <f>J49+I50*dt</f>
        <v>-0.7655054728843376</v>
      </c>
    </row>
    <row r="51" spans="1:10" ht="13.5">
      <c r="A51" s="2">
        <f>A50+dt</f>
        <v>0.9400000000000005</v>
      </c>
      <c r="B51" s="2">
        <f>-m*g*SIN(E50)</f>
        <v>6.631231740683607</v>
      </c>
      <c r="C51" s="2">
        <f>B51/m/l</f>
        <v>6.631231740683607</v>
      </c>
      <c r="D51" s="2">
        <f>D50+C51*dt</f>
        <v>-0.7048981647455848</v>
      </c>
      <c r="E51" s="2">
        <f>E50+D51*dt</f>
        <v>-0.7559996497327923</v>
      </c>
      <c r="F51" s="2">
        <f>theta_0*COS(2*PI()/T*A51)</f>
        <v>-0.770233859341034</v>
      </c>
      <c r="G51" s="2">
        <f>-m*g*J50</f>
        <v>7.512670710886889</v>
      </c>
      <c r="H51" s="2">
        <f>G51/m/l</f>
        <v>7.512670710886889</v>
      </c>
      <c r="I51" s="2">
        <f>I50+H51*dt</f>
        <v>-0.48023090423487225</v>
      </c>
      <c r="J51" s="2">
        <f>J50+I51*dt</f>
        <v>-0.775110090969035</v>
      </c>
    </row>
    <row r="52" spans="1:10" ht="13.5">
      <c r="A52" s="2">
        <f>A51+dt</f>
        <v>0.9600000000000005</v>
      </c>
      <c r="B52" s="2">
        <f>-m*g*SIN(E51)</f>
        <v>6.732564386133439</v>
      </c>
      <c r="C52" s="2">
        <f>B52/m/l</f>
        <v>6.732564386133439</v>
      </c>
      <c r="D52" s="2">
        <f>D51+C52*dt</f>
        <v>-0.570246877022916</v>
      </c>
      <c r="E52" s="2">
        <f>E51+D52*dt</f>
        <v>-0.7674045872732507</v>
      </c>
      <c r="F52" s="2">
        <f>theta_0*COS(2*PI()/T*A52)</f>
        <v>-0.7783394038338888</v>
      </c>
      <c r="G52" s="2">
        <f>-m*g*J51</f>
        <v>7.60693043277011</v>
      </c>
      <c r="H52" s="2">
        <f>G52/m/l</f>
        <v>7.60693043277011</v>
      </c>
      <c r="I52" s="2">
        <f>I51+H52*dt</f>
        <v>-0.32809229557947006</v>
      </c>
      <c r="J52" s="2">
        <f>J51+I52*dt</f>
        <v>-0.7816719368806244</v>
      </c>
    </row>
    <row r="53" spans="1:10" ht="13.5">
      <c r="A53" s="2">
        <f>A52+dt</f>
        <v>0.9800000000000005</v>
      </c>
      <c r="B53" s="2">
        <f>-m*g*SIN(E52)</f>
        <v>6.813562066287151</v>
      </c>
      <c r="C53" s="2">
        <f>B53/m/l</f>
        <v>6.813562066287151</v>
      </c>
      <c r="D53" s="2">
        <f>D52+C53*dt</f>
        <v>-0.43397563569717296</v>
      </c>
      <c r="E53" s="2">
        <f>E52+D53*dt</f>
        <v>-0.7760840999871941</v>
      </c>
      <c r="F53" s="2">
        <f>theta_0*COS(2*PI()/T*A53)</f>
        <v>-0.7833904985715391</v>
      </c>
      <c r="G53" s="2">
        <f>-m*g*J52</f>
        <v>7.671328388546448</v>
      </c>
      <c r="H53" s="2">
        <f>G53/m/l</f>
        <v>7.671328388546448</v>
      </c>
      <c r="I53" s="2">
        <f>I52+H53*dt</f>
        <v>-0.1746657278085411</v>
      </c>
      <c r="J53" s="2">
        <f>J52+I53*dt</f>
        <v>-0.7851652514367953</v>
      </c>
    </row>
    <row r="54" spans="1:10" ht="13.5">
      <c r="A54" s="2">
        <f>A53+dt</f>
        <v>1.0000000000000004</v>
      </c>
      <c r="B54" s="2">
        <f>-m*g*SIN(E53)</f>
        <v>6.874610507281635</v>
      </c>
      <c r="C54" s="2">
        <f>B54/m/l</f>
        <v>6.874610507281635</v>
      </c>
      <c r="D54" s="2">
        <f>D53+C54*dt</f>
        <v>-0.2964834255515403</v>
      </c>
      <c r="E54" s="2">
        <f>E53+D54*dt</f>
        <v>-0.7820137684982249</v>
      </c>
      <c r="F54" s="2">
        <f>theta_0*COS(2*PI()/T*A54)</f>
        <v>-0.7853673214622227</v>
      </c>
      <c r="G54" s="2">
        <f>-m*g*J53</f>
        <v>7.7056117776007085</v>
      </c>
      <c r="H54" s="2">
        <f>G54/m/l</f>
        <v>7.7056117776007085</v>
      </c>
      <c r="I54" s="2">
        <f>I53+H54*dt</f>
        <v>-0.020553492256526917</v>
      </c>
      <c r="J54" s="2">
        <f>J53+I54*dt</f>
        <v>-0.7855763212819258</v>
      </c>
    </row>
    <row r="55" spans="1:10" ht="13.5">
      <c r="A55" s="2">
        <f>A54+dt</f>
        <v>1.0200000000000005</v>
      </c>
      <c r="B55" s="2">
        <f>-m*g*SIN(E54)</f>
        <v>6.9160200882935765</v>
      </c>
      <c r="C55" s="2">
        <f>B55/m/l</f>
        <v>6.9160200882935765</v>
      </c>
      <c r="D55" s="2">
        <f>D54+C55*dt</f>
        <v>-0.15816302378566874</v>
      </c>
      <c r="E55" s="2">
        <f>E54+D55*dt</f>
        <v>-0.7851770289739383</v>
      </c>
      <c r="F55" s="2">
        <f>theta_0*COS(2*PI()/T*A55)</f>
        <v>-0.7842621148282931</v>
      </c>
      <c r="G55" s="2">
        <f>-m*g*J54</f>
        <v>7.70964601706082</v>
      </c>
      <c r="H55" s="2">
        <f>G55/m/l</f>
        <v>7.70964601706082</v>
      </c>
      <c r="I55" s="2">
        <f>I54+H55*dt</f>
        <v>0.13363942808468948</v>
      </c>
      <c r="J55" s="2">
        <f>J54+I55*dt</f>
        <v>-0.7829035327202319</v>
      </c>
    </row>
    <row r="56" spans="1:10" ht="13.5">
      <c r="A56" s="2">
        <f>A55+dt</f>
        <v>1.0400000000000005</v>
      </c>
      <c r="B56" s="2">
        <f>-m*g*SIN(E55)</f>
        <v>6.938011208410684</v>
      </c>
      <c r="C56" s="2">
        <f>B56/m/l</f>
        <v>6.938011208410684</v>
      </c>
      <c r="D56" s="2">
        <f>D55+C56*dt</f>
        <v>-0.019402799617455058</v>
      </c>
      <c r="E56" s="2">
        <f>E55+D56*dt</f>
        <v>-0.7855650849662874</v>
      </c>
      <c r="F56" s="2">
        <f>theta_0*COS(2*PI()/T*A56)</f>
        <v>-0.7800792158497979</v>
      </c>
      <c r="G56" s="2">
        <f>-m*g*J55</f>
        <v>7.683415270116356</v>
      </c>
      <c r="H56" s="2">
        <f>G56/m/l</f>
        <v>7.683415270116356</v>
      </c>
      <c r="I56" s="2">
        <f>I55+H56*dt</f>
        <v>0.2873077334870166</v>
      </c>
      <c r="J56" s="2">
        <f>J55+I56*dt</f>
        <v>-0.7771573780504916</v>
      </c>
    </row>
    <row r="57" spans="1:10" ht="13.5">
      <c r="A57" s="2">
        <f>A56+dt</f>
        <v>1.0600000000000005</v>
      </c>
      <c r="B57" s="2">
        <f>-m*g*SIN(E56)</f>
        <v>6.940704213778872</v>
      </c>
      <c r="C57" s="2">
        <f>B57/m/l</f>
        <v>6.940704213778872</v>
      </c>
      <c r="D57" s="2">
        <f>D56+C57*dt</f>
        <v>0.1194112846581224</v>
      </c>
      <c r="E57" s="2">
        <f>E56+D57*dt</f>
        <v>-0.783176859273125</v>
      </c>
      <c r="F57" s="2">
        <f>theta_0*COS(2*PI()/T*A57)</f>
        <v>-0.7728350395440134</v>
      </c>
      <c r="G57" s="2">
        <f>-m*g*J56</f>
        <v>7.627022508187524</v>
      </c>
      <c r="H57" s="2">
        <f>G57/m/l</f>
        <v>7.627022508187524</v>
      </c>
      <c r="I57" s="2">
        <f>I56+H57*dt</f>
        <v>0.43984818365076706</v>
      </c>
      <c r="J57" s="2">
        <f>J56+I57*dt</f>
        <v>-0.7683604143774763</v>
      </c>
    </row>
    <row r="58" spans="1:10" ht="13.5">
      <c r="A58" s="2">
        <f>A57+dt</f>
        <v>1.0800000000000005</v>
      </c>
      <c r="B58" s="2">
        <f>-m*g*SIN(E57)</f>
        <v>6.924114000681424</v>
      </c>
      <c r="C58" s="2">
        <f>B58/m/l</f>
        <v>6.924114000681424</v>
      </c>
      <c r="D58" s="2">
        <f>D57+C58*dt</f>
        <v>0.25789356467175084</v>
      </c>
      <c r="E58" s="2">
        <f>E57+D58*dt</f>
        <v>-0.7780189879796899</v>
      </c>
      <c r="F58" s="2">
        <f>theta_0*COS(2*PI()/T*A58)</f>
        <v>-0.7625580143477307</v>
      </c>
      <c r="G58" s="2">
        <f>-m*g*J57</f>
        <v>7.540689106700552</v>
      </c>
      <c r="H58" s="2">
        <f>G58/m/l</f>
        <v>7.540689106700552</v>
      </c>
      <c r="I58" s="2">
        <f>I57+H58*dt</f>
        <v>0.590661965784778</v>
      </c>
      <c r="J58" s="2">
        <f>J57+I58*dt</f>
        <v>-0.7565471750617807</v>
      </c>
    </row>
    <row r="59" spans="1:10" ht="13.5">
      <c r="A59" s="2">
        <f>A58+dt</f>
        <v>1.1000000000000005</v>
      </c>
      <c r="B59" s="2">
        <f>-m*g*SIN(E58)</f>
        <v>6.888149352389253</v>
      </c>
      <c r="C59" s="2">
        <f>B59/m/l</f>
        <v>6.888149352389253</v>
      </c>
      <c r="D59" s="2">
        <f>D58+C59*dt</f>
        <v>0.3956565517195359</v>
      </c>
      <c r="E59" s="2">
        <f>E58+D59*dt</f>
        <v>-0.7701058569452992</v>
      </c>
      <c r="F59" s="2">
        <f>theta_0*COS(2*PI()/T*A59)</f>
        <v>-0.7492884705550868</v>
      </c>
      <c r="G59" s="2">
        <f>-m*g*J58</f>
        <v>7.424753976056316</v>
      </c>
      <c r="H59" s="2">
        <f>G59/m/l</f>
        <v>7.424753976056316</v>
      </c>
      <c r="I59" s="2">
        <f>I58+H59*dt</f>
        <v>0.7391570453059043</v>
      </c>
      <c r="J59" s="2">
        <f>J58+I59*dt</f>
        <v>-0.7417640341556626</v>
      </c>
    </row>
    <row r="60" spans="1:10" ht="13.5">
      <c r="A60" s="2">
        <f>A59+dt</f>
        <v>1.1200000000000006</v>
      </c>
      <c r="B60" s="2">
        <f>-m*g*SIN(E59)</f>
        <v>6.832617016689918</v>
      </c>
      <c r="C60" s="2">
        <f>B60/m/l</f>
        <v>6.832617016689918</v>
      </c>
      <c r="D60" s="2">
        <f>D59+C60*dt</f>
        <v>0.5323088920533343</v>
      </c>
      <c r="E60" s="2">
        <f>E59+D60*dt</f>
        <v>-0.7594596791042325</v>
      </c>
      <c r="F60" s="2">
        <f>theta_0*COS(2*PI()/T*A60)</f>
        <v>-0.7330784820487473</v>
      </c>
      <c r="G60" s="2">
        <f>-m*g*J59</f>
        <v>7.279672231203673</v>
      </c>
      <c r="H60" s="2">
        <f>G60/m/l</f>
        <v>7.279672231203673</v>
      </c>
      <c r="I60" s="2">
        <f>I59+H60*dt</f>
        <v>0.8847504899299777</v>
      </c>
      <c r="J60" s="2">
        <f>J59+I60*dt</f>
        <v>-0.7240690243570631</v>
      </c>
    </row>
    <row r="61" spans="1:10" ht="13.5">
      <c r="A61" s="2">
        <f>A60+dt</f>
        <v>1.1400000000000006</v>
      </c>
      <c r="B61" s="2">
        <f>-m*g*SIN(E60)</f>
        <v>6.757230480931164</v>
      </c>
      <c r="C61" s="2">
        <f>B61/m/l</f>
        <v>6.757230480931164</v>
      </c>
      <c r="D61" s="2">
        <f>D60+C61*dt</f>
        <v>0.6674535016719576</v>
      </c>
      <c r="E61" s="2">
        <f>E60+D61*dt</f>
        <v>-0.7461106090707934</v>
      </c>
      <c r="F61" s="2">
        <f>theta_0*COS(2*PI()/T*A61)</f>
        <v>-0.7139916619455361</v>
      </c>
      <c r="G61" s="2">
        <f>-m*g*J60</f>
        <v>7.106013405040217</v>
      </c>
      <c r="H61" s="2">
        <f>G61/m/l</f>
        <v>7.106013405040217</v>
      </c>
      <c r="I61" s="2">
        <f>I60+H61*dt</f>
        <v>1.026870758030782</v>
      </c>
      <c r="J61" s="2">
        <f>J60+I61*dt</f>
        <v>-0.7035316091964474</v>
      </c>
    </row>
    <row r="62" spans="1:10" ht="13.5">
      <c r="A62" s="2">
        <f>A61+dt</f>
        <v>1.1600000000000006</v>
      </c>
      <c r="B62" s="2">
        <f>-m*g*SIN(E61)</f>
        <v>6.661623346104246</v>
      </c>
      <c r="C62" s="2">
        <f>B62/m/l</f>
        <v>6.661623346104246</v>
      </c>
      <c r="D62" s="2">
        <f>D61+C62*dt</f>
        <v>0.8006859685940425</v>
      </c>
      <c r="E62" s="2">
        <f>E61+D62*dt</f>
        <v>-0.7300968896989125</v>
      </c>
      <c r="F62" s="2">
        <f>theta_0*COS(2*PI()/T*A62)</f>
        <v>-0.6921029129584663</v>
      </c>
      <c r="G62" s="2">
        <f>-m*g*J61</f>
        <v>6.904459212653935</v>
      </c>
      <c r="H62" s="2">
        <f>G62/m/l</f>
        <v>6.904459212653935</v>
      </c>
      <c r="I62" s="2">
        <f>I61+H62*dt</f>
        <v>1.1649599422838608</v>
      </c>
      <c r="J62" s="2">
        <f>J61+I62*dt</f>
        <v>-0.6802324103507702</v>
      </c>
    </row>
    <row r="63" spans="1:10" ht="13.5">
      <c r="A63" s="2">
        <f>A62+dt</f>
        <v>1.1800000000000006</v>
      </c>
      <c r="B63" s="2">
        <f>-m*g*SIN(E62)</f>
        <v>6.545367135292056</v>
      </c>
      <c r="C63" s="2">
        <f>B63/m/l</f>
        <v>6.545367135292056</v>
      </c>
      <c r="D63" s="2">
        <f>D62+C63*dt</f>
        <v>0.9315933112998837</v>
      </c>
      <c r="E63" s="2">
        <f>E62+D63*dt</f>
        <v>-0.7114650234729148</v>
      </c>
      <c r="F63" s="2">
        <f>theta_0*COS(2*PI()/T*A63)</f>
        <v>-0.6674981334548254</v>
      </c>
      <c r="G63" s="2">
        <f>-m*g*J62</f>
        <v>6.675800875182459</v>
      </c>
      <c r="H63" s="2">
        <f>G63/m/l</f>
        <v>6.675800875182459</v>
      </c>
      <c r="I63" s="2">
        <f>I62+H63*dt</f>
        <v>1.29847595978751</v>
      </c>
      <c r="J63" s="2">
        <f>J62+I63*dt</f>
        <v>-0.65426289115502</v>
      </c>
    </row>
    <row r="64" spans="1:10" ht="13.5">
      <c r="A64" s="2">
        <f>A63+dt</f>
        <v>1.2000000000000006</v>
      </c>
      <c r="B64" s="2">
        <f>-m*g*SIN(E63)</f>
        <v>6.407993290036217</v>
      </c>
      <c r="C64" s="2">
        <f>B64/m/l</f>
        <v>6.407993290036217</v>
      </c>
      <c r="D64" s="2">
        <f>D63+C64*dt</f>
        <v>1.059753177100608</v>
      </c>
      <c r="E64" s="2">
        <f>E63+D64*dt</f>
        <v>-0.6902699599309027</v>
      </c>
      <c r="F64" s="2">
        <f>theta_0*COS(2*PI()/T*A64)</f>
        <v>-0.6402738803638428</v>
      </c>
      <c r="G64" s="2">
        <f>-m*g*J63</f>
        <v>6.420936013795367</v>
      </c>
      <c r="H64" s="2">
        <f>G64/m/l</f>
        <v>6.420936013795367</v>
      </c>
      <c r="I64" s="2">
        <f>I63+H64*dt</f>
        <v>1.4268946800634172</v>
      </c>
      <c r="J64" s="2">
        <f>J63+I64*dt</f>
        <v>-0.6257249975537517</v>
      </c>
    </row>
    <row r="65" spans="1:10" ht="13.5">
      <c r="A65" s="2">
        <f>A64+dt</f>
        <v>1.2200000000000006</v>
      </c>
      <c r="B65" s="2">
        <f>-m*g*SIN(E64)</f>
        <v>6.249019007649168</v>
      </c>
      <c r="C65" s="2">
        <f>B65/m/l</f>
        <v>6.249019007649168</v>
      </c>
      <c r="D65" s="2">
        <f>D64+C65*dt</f>
        <v>1.1847335572535913</v>
      </c>
      <c r="E65" s="2">
        <f>E64+D65*dt</f>
        <v>-0.6665752887858308</v>
      </c>
      <c r="F65" s="2">
        <f>theta_0*COS(2*PI()/T*A65)</f>
        <v>-0.6105369902567872</v>
      </c>
      <c r="G65" s="2">
        <f>-m*g*J64</f>
        <v>6.140865125992518</v>
      </c>
      <c r="H65" s="2">
        <f>G65/m/l</f>
        <v>6.140865125992518</v>
      </c>
      <c r="I65" s="2">
        <f>I64+H65*dt</f>
        <v>1.5497119825832677</v>
      </c>
      <c r="J65" s="2">
        <f>J64+I65*dt</f>
        <v>-0.5947307579020863</v>
      </c>
    </row>
    <row r="66" spans="1:10" ht="13.5">
      <c r="A66" s="2">
        <f>A65+dt</f>
        <v>1.2400000000000007</v>
      </c>
      <c r="B66" s="2">
        <f>-m*g*SIN(E65)</f>
        <v>6.0679764520307495</v>
      </c>
      <c r="C66" s="2">
        <f>B66/m/l</f>
        <v>6.0679764520307495</v>
      </c>
      <c r="D66" s="2">
        <f>D65+C66*dt</f>
        <v>1.3060930862942064</v>
      </c>
      <c r="E66" s="2">
        <f>E65+D66*dt</f>
        <v>-0.6404534270599467</v>
      </c>
      <c r="F66" s="2">
        <f>theta_0*COS(2*PI()/T*A66)</f>
        <v>-0.5784041600865056</v>
      </c>
      <c r="G66" s="2">
        <f>-m*g*J65</f>
        <v>5.8366876580510745</v>
      </c>
      <c r="H66" s="2">
        <f>G66/m/l</f>
        <v>5.8366876580510745</v>
      </c>
      <c r="I66" s="2">
        <f>I65+H66*dt</f>
        <v>1.6664457357442892</v>
      </c>
      <c r="J66" s="2">
        <f>J65+I66*dt</f>
        <v>-0.5614018431872005</v>
      </c>
    </row>
    <row r="67" spans="1:10" ht="13.5">
      <c r="A67" s="2">
        <f>A66+dt</f>
        <v>1.2600000000000007</v>
      </c>
      <c r="B67" s="2">
        <f>-m*g*SIN(E66)</f>
        <v>5.864444731437166</v>
      </c>
      <c r="C67" s="2">
        <f>B67/m/l</f>
        <v>5.864444731437166</v>
      </c>
      <c r="D67" s="2">
        <f>D66+C67*dt</f>
        <v>1.4233819809229498</v>
      </c>
      <c r="E67" s="2">
        <f>E66+D67*dt</f>
        <v>-0.6119857874414877</v>
      </c>
      <c r="F67" s="2">
        <f>theta_0*COS(2*PI()/T*A67)</f>
        <v>-0.5440014892317062</v>
      </c>
      <c r="G67" s="2">
        <f>-m*g*J66</f>
        <v>5.509597689039186</v>
      </c>
      <c r="H67" s="2">
        <f>G67/m/l</f>
        <v>5.509597689039186</v>
      </c>
      <c r="I67" s="2">
        <f>I66+H67*dt</f>
        <v>1.776637689525073</v>
      </c>
      <c r="J67" s="2">
        <f>J66+I67*dt</f>
        <v>-0.5258690893966991</v>
      </c>
    </row>
    <row r="68" spans="1:10" ht="13.5">
      <c r="A68" s="2">
        <f>A67+dt</f>
        <v>1.2800000000000007</v>
      </c>
      <c r="B68" s="2">
        <f>-m*g*SIN(E67)</f>
        <v>5.638083883039641</v>
      </c>
      <c r="C68" s="2">
        <f>B68/m/l</f>
        <v>5.638083883039641</v>
      </c>
      <c r="D68" s="2">
        <f>D67+C68*dt</f>
        <v>1.5361436585837427</v>
      </c>
      <c r="E68" s="2">
        <f>E67+D68*dt</f>
        <v>-0.5812629142698128</v>
      </c>
      <c r="F68" s="2">
        <f>theta_0*COS(2*PI()/T*A68)</f>
        <v>-0.5074639846431523</v>
      </c>
      <c r="G68" s="2">
        <f>-m*g*J67</f>
        <v>5.160879243339204</v>
      </c>
      <c r="H68" s="2">
        <f>G68/m/l</f>
        <v>5.160879243339204</v>
      </c>
      <c r="I68" s="2">
        <f>I67+H68*dt</f>
        <v>1.879855274391857</v>
      </c>
      <c r="J68" s="2">
        <f>J67+I68*dt</f>
        <v>-0.48827198390886195</v>
      </c>
    </row>
    <row r="69" spans="1:10" ht="13.5">
      <c r="A69" s="2">
        <f>A68+dt</f>
        <v>1.3000000000000007</v>
      </c>
      <c r="B69" s="2">
        <f>-m*g*SIN(E68)</f>
        <v>5.388669943220936</v>
      </c>
      <c r="C69" s="2">
        <f>B69/m/l</f>
        <v>5.388669943220936</v>
      </c>
      <c r="D69" s="2">
        <f>D68+C69*dt</f>
        <v>1.6439170574481614</v>
      </c>
      <c r="E69" s="2">
        <f>E68+D69*dt</f>
        <v>-0.5483845731208495</v>
      </c>
      <c r="F69" s="2">
        <f>theta_0*COS(2*PI()/T*A69)</f>
        <v>-0.4689350310337304</v>
      </c>
      <c r="G69" s="2">
        <f>-m*g*J68</f>
        <v>4.791901250081572</v>
      </c>
      <c r="H69" s="2">
        <f>G69/m/l</f>
        <v>4.791901250081572</v>
      </c>
      <c r="I69" s="2">
        <f>I68+H69*dt</f>
        <v>1.9756932993934886</v>
      </c>
      <c r="J69" s="2">
        <f>J68+I69*dt</f>
        <v>-0.4487581179209922</v>
      </c>
    </row>
    <row r="70" spans="1:10" ht="13.5">
      <c r="A70" s="2">
        <f>A69+dt</f>
        <v>1.3200000000000007</v>
      </c>
      <c r="B70" s="2">
        <f>-m*g*SIN(E69)</f>
        <v>5.116130024675127</v>
      </c>
      <c r="C70" s="2">
        <f>B70/m/l</f>
        <v>5.116130024675127</v>
      </c>
      <c r="D70" s="2">
        <f>D69+C70*dt</f>
        <v>1.746239657941664</v>
      </c>
      <c r="E70" s="2">
        <f>E69+D70*dt</f>
        <v>-0.5134597799620163</v>
      </c>
      <c r="F70" s="2">
        <f>theta_0*COS(2*PI()/T*A70)</f>
        <v>-0.42856582819152844</v>
      </c>
      <c r="G70" s="2">
        <f>-m*g*J69</f>
        <v>4.404112169276617</v>
      </c>
      <c r="H70" s="2">
        <f>G70/m/l</f>
        <v>4.404112169276617</v>
      </c>
      <c r="I70" s="2">
        <f>I69+H70*dt</f>
        <v>2.063775542779021</v>
      </c>
      <c r="J70" s="2">
        <f>J69+I70*dt</f>
        <v>-0.4074826070654118</v>
      </c>
    </row>
    <row r="71" spans="1:10" ht="13.5">
      <c r="A71" s="2">
        <f>A70+dt</f>
        <v>1.3400000000000007</v>
      </c>
      <c r="B71" s="2">
        <f>-m*g*SIN(E70)</f>
        <v>4.8205761795273006</v>
      </c>
      <c r="C71" s="2">
        <f>B71/m/l</f>
        <v>4.8205761795273006</v>
      </c>
      <c r="D71" s="2">
        <f>D70+C71*dt</f>
        <v>1.84265118153221</v>
      </c>
      <c r="E71" s="2">
        <f>E70+D71*dt</f>
        <v>-0.4766067563313721</v>
      </c>
      <c r="F71" s="2">
        <f>theta_0*COS(2*PI()/T*A71)</f>
        <v>-0.3865147976240942</v>
      </c>
      <c r="G71" s="2">
        <f>-m*g*J70</f>
        <v>3.999034305739951</v>
      </c>
      <c r="H71" s="2">
        <f>G71/m/l</f>
        <v>3.999034305739951</v>
      </c>
      <c r="I71" s="2">
        <f>I70+H71*dt</f>
        <v>2.14375622889382</v>
      </c>
      <c r="J71" s="2">
        <f>J70+I71*dt</f>
        <v>-0.3646074824875354</v>
      </c>
    </row>
    <row r="72" spans="1:10" ht="13.5">
      <c r="A72" s="2">
        <f>A71+dt</f>
        <v>1.3600000000000008</v>
      </c>
      <c r="B72" s="2">
        <f>-m*g*SIN(E71)</f>
        <v>4.502336716951871</v>
      </c>
      <c r="C72" s="2">
        <f>B72/m/l</f>
        <v>4.502336716951871</v>
      </c>
      <c r="D72" s="2">
        <f>D71+C72*dt</f>
        <v>1.9326979158712474</v>
      </c>
      <c r="E72" s="2">
        <f>E71+D72*dt</f>
        <v>-0.43795279801394715</v>
      </c>
      <c r="F72" s="2">
        <f>theta_0*COS(2*PI()/T*A72)</f>
        <v>-0.342946960862382</v>
      </c>
      <c r="G72" s="2">
        <f>-m*g*J71</f>
        <v>3.5782578331326724</v>
      </c>
      <c r="H72" s="2">
        <f>G72/m/l</f>
        <v>3.5782578331326724</v>
      </c>
      <c r="I72" s="2">
        <f>I71+H72*dt</f>
        <v>2.2153213855564737</v>
      </c>
      <c r="J72" s="2">
        <f>J71+I72*dt</f>
        <v>-0.3203010547764059</v>
      </c>
    </row>
    <row r="73" spans="1:10" ht="13.5">
      <c r="A73" s="2">
        <f>A72+dt</f>
        <v>1.3800000000000008</v>
      </c>
      <c r="B73" s="2">
        <f>-m*g*SIN(E72)</f>
        <v>4.161983580167152</v>
      </c>
      <c r="C73" s="2">
        <f>B73/m/l</f>
        <v>4.161983580167152</v>
      </c>
      <c r="D73" s="2">
        <f>D72+C73*dt</f>
        <v>2.0159375874745904</v>
      </c>
      <c r="E73" s="2">
        <f>E72+D73*dt</f>
        <v>-0.39763404626445537</v>
      </c>
      <c r="F73" s="2">
        <f>theta_0*COS(2*PI()/T*A73)</f>
        <v>-0.2980332918641231</v>
      </c>
      <c r="G73" s="2">
        <f>-m*g*J72</f>
        <v>3.1434345515756474</v>
      </c>
      <c r="H73" s="2">
        <f>G73/m/l</f>
        <v>3.1434345515756474</v>
      </c>
      <c r="I73" s="2">
        <f>I72+H73*dt</f>
        <v>2.2781900765879866</v>
      </c>
      <c r="J73" s="2">
        <f>J72+I73*dt</f>
        <v>-0.27473725324464615</v>
      </c>
    </row>
    <row r="74" spans="1:10" ht="13.5">
      <c r="A74" s="2">
        <f>A73+dt</f>
        <v>1.4000000000000008</v>
      </c>
      <c r="B74" s="2">
        <f>-m*g*SIN(E73)</f>
        <v>3.800354386712279</v>
      </c>
      <c r="C74" s="2">
        <f>B74/m/l</f>
        <v>3.800354386712279</v>
      </c>
      <c r="D74" s="2">
        <f>D73+C74*dt</f>
        <v>2.091944675208836</v>
      </c>
      <c r="E74" s="2">
        <f>E73+D74*dt</f>
        <v>-0.3557951527602786</v>
      </c>
      <c r="F74" s="2">
        <f>theta_0*COS(2*PI()/T*A74)</f>
        <v>-0.25195004605799204</v>
      </c>
      <c r="G74" s="2">
        <f>-m*g*J73</f>
        <v>2.6962714033429576</v>
      </c>
      <c r="H74" s="2">
        <f>G74/m/l</f>
        <v>2.6962714033429576</v>
      </c>
      <c r="I74" s="2">
        <f>I73+H74*dt</f>
        <v>2.332115504654846</v>
      </c>
      <c r="J74" s="2">
        <f>J73+I74*dt</f>
        <v>-0.22809494315154924</v>
      </c>
    </row>
    <row r="75" spans="1:10" ht="13.5">
      <c r="A75" s="2">
        <f>A74+dt</f>
        <v>1.4200000000000008</v>
      </c>
      <c r="B75" s="2">
        <f>-m*g*SIN(E74)</f>
        <v>3.4185678107499125</v>
      </c>
      <c r="C75" s="2">
        <f>B75/m/l</f>
        <v>3.4185678107499125</v>
      </c>
      <c r="D75" s="2">
        <f>D74+C75*dt</f>
        <v>2.1603160314238345</v>
      </c>
      <c r="E75" s="2">
        <f>E74+D75*dt</f>
        <v>-0.31258883213180194</v>
      </c>
      <c r="F75" s="2">
        <f>theta_0*COS(2*PI()/T*A75)</f>
        <v>-0.2048780686616127</v>
      </c>
      <c r="G75" s="2">
        <f>-m*g*J74</f>
        <v>2.2385237720893043</v>
      </c>
      <c r="H75" s="2">
        <f>G75/m/l</f>
        <v>2.2385237720893043</v>
      </c>
      <c r="I75" s="2">
        <f>I74+H75*dt</f>
        <v>2.376885980096632</v>
      </c>
      <c r="J75" s="2">
        <f>J74+I75*dt</f>
        <v>-0.1805572235496166</v>
      </c>
    </row>
    <row r="76" spans="1:10" ht="13.5">
      <c r="A76" s="2">
        <f>A75+dt</f>
        <v>1.4400000000000008</v>
      </c>
      <c r="B76" s="2">
        <f>-m*g*SIN(E75)</f>
        <v>3.0180311457354256</v>
      </c>
      <c r="C76" s="2">
        <f>B76/m/l</f>
        <v>3.0180311457354256</v>
      </c>
      <c r="D76" s="2">
        <f>D75+C76*dt</f>
        <v>2.220676654338543</v>
      </c>
      <c r="E76" s="2">
        <f>E75+D76*dt</f>
        <v>-0.26817529904503107</v>
      </c>
      <c r="F76" s="2">
        <f>theta_0*COS(2*PI()/T*A76)</f>
        <v>-0.157002084987782</v>
      </c>
      <c r="G76" s="2">
        <f>-m*g*J75</f>
        <v>1.7719885919159373</v>
      </c>
      <c r="H76" s="2">
        <f>G76/m/l</f>
        <v>1.7719885919159373</v>
      </c>
      <c r="I76" s="2">
        <f>I75+H76*dt</f>
        <v>2.412325751934951</v>
      </c>
      <c r="J76" s="2">
        <f>J75+I76*dt</f>
        <v>-0.13231070851091759</v>
      </c>
    </row>
    <row r="77" spans="1:10" ht="13.5">
      <c r="A77" s="2">
        <f>A76+dt</f>
        <v>1.4600000000000009</v>
      </c>
      <c r="B77" s="2">
        <f>-m*g*SIN(E76)</f>
        <v>2.600439133052672</v>
      </c>
      <c r="C77" s="2">
        <f>B77/m/l</f>
        <v>2.600439133052672</v>
      </c>
      <c r="D77" s="2">
        <f>D76+C77*dt</f>
        <v>2.2726854369995966</v>
      </c>
      <c r="E77" s="2">
        <f>E76+D77*dt</f>
        <v>-0.22272159030503913</v>
      </c>
      <c r="F77" s="2">
        <f>theta_0*COS(2*PI()/T*A77)</f>
        <v>-0.10850997552397412</v>
      </c>
      <c r="G77" s="2">
        <f>-m*g*J76</f>
        <v>1.2984972933261452</v>
      </c>
      <c r="H77" s="2">
        <f>G77/m/l</f>
        <v>1.2984972933261452</v>
      </c>
      <c r="I77" s="2">
        <f>I76+H77*dt</f>
        <v>2.4382956978014736</v>
      </c>
      <c r="J77" s="2">
        <f>J76+I77*dt</f>
        <v>-0.08354479455488811</v>
      </c>
    </row>
    <row r="78" spans="1:10" ht="13.5">
      <c r="A78" s="2">
        <f>A77+dt</f>
        <v>1.4800000000000009</v>
      </c>
      <c r="B78" s="2">
        <f>-m*g*SIN(E77)</f>
        <v>2.167763472541216</v>
      </c>
      <c r="C78" s="2">
        <f>B78/m/l</f>
        <v>2.167763472541216</v>
      </c>
      <c r="D78" s="2">
        <f>D77+C78*dt</f>
        <v>2.316040706450421</v>
      </c>
      <c r="E78" s="2">
        <f>E77+D78*dt</f>
        <v>-0.17640077617603073</v>
      </c>
      <c r="F78" s="2">
        <f>theta_0*COS(2*PI()/T*A78)</f>
        <v>-0.05959203862994182</v>
      </c>
      <c r="G78" s="2">
        <f>-m*g*J77</f>
        <v>0.8199086137616719</v>
      </c>
      <c r="H78" s="2">
        <f>G78/m/l</f>
        <v>0.8199086137616719</v>
      </c>
      <c r="I78" s="2">
        <f>I77+H78*dt</f>
        <v>2.454693870076707</v>
      </c>
      <c r="J78" s="2">
        <f>J77+I78*dt</f>
        <v>-0.03445091715335397</v>
      </c>
    </row>
    <row r="79" spans="1:10" ht="13.5">
      <c r="A79" s="2">
        <f>A78+dt</f>
        <v>1.5000000000000009</v>
      </c>
      <c r="B79" s="2">
        <f>-m*g*SIN(E78)</f>
        <v>1.7222328313377406</v>
      </c>
      <c r="C79" s="2">
        <f>B79/m/l</f>
        <v>1.7222328313377406</v>
      </c>
      <c r="D79" s="2">
        <f>D78+C79*dt</f>
        <v>2.350485363077176</v>
      </c>
      <c r="E79" s="2">
        <f>E78+D79*dt</f>
        <v>-0.1293910689144872</v>
      </c>
      <c r="F79" s="2">
        <f>theta_0*COS(2*PI()/T*A79)</f>
        <v>-0.010440243746826302</v>
      </c>
      <c r="G79" s="2">
        <f>-m*g*J78</f>
        <v>0.3381013009430159</v>
      </c>
      <c r="H79" s="2">
        <f>G79/m/l</f>
        <v>0.3381013009430159</v>
      </c>
      <c r="I79" s="2">
        <f>I78+H79*dt</f>
        <v>2.461455896095567</v>
      </c>
      <c r="J79" s="2">
        <f>J78+I79*dt</f>
        <v>0.014778200768557369</v>
      </c>
    </row>
    <row r="80" spans="1:10" ht="13.5">
      <c r="A80" s="2">
        <f>A79+dt</f>
        <v>1.520000000000001</v>
      </c>
      <c r="B80" s="2">
        <f>-m*g*SIN(E79)</f>
        <v>1.2663036170355</v>
      </c>
      <c r="C80" s="2">
        <f>B80/m/l</f>
        <v>1.2663036170355</v>
      </c>
      <c r="D80" s="2">
        <f>D79+C80*dt</f>
        <v>2.375811435417886</v>
      </c>
      <c r="E80" s="2">
        <f>E79+D80*dt</f>
        <v>-0.08187484020612948</v>
      </c>
      <c r="F80" s="2">
        <f>theta_0*COS(2*PI()/T*A80)</f>
        <v>0.03875252195159124</v>
      </c>
      <c r="G80" s="2">
        <f>-m*g*J79</f>
        <v>-0.145033262342622</v>
      </c>
      <c r="H80" s="2">
        <f>G80/m/l</f>
        <v>-0.145033262342622</v>
      </c>
      <c r="I80" s="2">
        <f>I79+H80*dt</f>
        <v>2.4585552308487144</v>
      </c>
      <c r="J80" s="2">
        <f>J79+I80*dt</f>
        <v>0.06394930538553166</v>
      </c>
    </row>
    <row r="81" spans="1:10" ht="13.5">
      <c r="A81" s="2">
        <f>A80+dt</f>
        <v>1.540000000000001</v>
      </c>
      <c r="B81" s="2">
        <f>-m*g*SIN(E80)</f>
        <v>0.8026222516786408</v>
      </c>
      <c r="C81" s="2">
        <f>B81/m/l</f>
        <v>0.8026222516786408</v>
      </c>
      <c r="D81" s="2">
        <f>D80+C81*dt</f>
        <v>2.3918638804514587</v>
      </c>
      <c r="E81" s="2">
        <f>E80+D81*dt</f>
        <v>-0.03403756259710031</v>
      </c>
      <c r="F81" s="2">
        <f>theta_0*COS(2*PI()/T*A81)</f>
        <v>0.087793210509104</v>
      </c>
      <c r="G81" s="2">
        <f>-m*g*J80</f>
        <v>-0.6275984830536078</v>
      </c>
      <c r="H81" s="2">
        <f>G81/m/l</f>
        <v>-0.6275984830536078</v>
      </c>
      <c r="I81" s="2">
        <f>I80+H81*dt</f>
        <v>2.4460032611876423</v>
      </c>
      <c r="J81" s="2">
        <f>J80+I81*dt</f>
        <v>0.11286937060928451</v>
      </c>
    </row>
    <row r="82" spans="1:10" ht="13.5">
      <c r="A82" s="2">
        <f>A81+dt</f>
        <v>1.560000000000001</v>
      </c>
      <c r="B82" s="2">
        <f>-m*g*SIN(E81)</f>
        <v>0.33398014151258654</v>
      </c>
      <c r="C82" s="2">
        <f>B82/m/l</f>
        <v>0.33398014151258654</v>
      </c>
      <c r="D82" s="2">
        <f>D81+C82*dt</f>
        <v>2.3985434832817103</v>
      </c>
      <c r="E82" s="2">
        <f>E81+D82*dt</f>
        <v>0.0139333070685339</v>
      </c>
      <c r="F82" s="2">
        <f>theta_0*COS(2*PI()/T*A82)</f>
        <v>0.1364893707682584</v>
      </c>
      <c r="G82" s="2">
        <f>-m*g*J81</f>
        <v>-1.107700003159518</v>
      </c>
      <c r="H82" s="2">
        <f>G82/m/l</f>
        <v>-1.107700003159518</v>
      </c>
      <c r="I82" s="2">
        <f>I81+H82*dt</f>
        <v>2.423849261124452</v>
      </c>
      <c r="J82" s="2">
        <f>J81+I82*dt</f>
        <v>0.16134635583177354</v>
      </c>
    </row>
    <row r="83" spans="1:10" ht="13.5">
      <c r="A83" s="2">
        <f>A82+dt</f>
        <v>1.580000000000001</v>
      </c>
      <c r="B83" s="2">
        <f>-m*g*SIN(E82)</f>
        <v>-0.1367370511825197</v>
      </c>
      <c r="C83" s="2">
        <f>B83/m/l</f>
        <v>-0.1367370511825197</v>
      </c>
      <c r="D83" s="2">
        <f>D82+C83*dt</f>
        <v>2.39580874225806</v>
      </c>
      <c r="E83" s="2">
        <f>E82+D83*dt</f>
        <v>0.061849481913695104</v>
      </c>
      <c r="F83" s="2">
        <f>theta_0*COS(2*PI()/T*A83)</f>
        <v>0.18464990360950542</v>
      </c>
      <c r="G83" s="2">
        <f>-m*g*J82</f>
        <v>-1.5834531361330255</v>
      </c>
      <c r="H83" s="2">
        <f>G83/m/l</f>
        <v>-1.5834531361330255</v>
      </c>
      <c r="I83" s="2">
        <f>I82+H83*dt</f>
        <v>2.3921801984017916</v>
      </c>
      <c r="J83" s="2">
        <f>J82+I83*dt</f>
        <v>0.20918995979980937</v>
      </c>
    </row>
    <row r="84" spans="1:10" ht="13.5">
      <c r="A84" s="2">
        <f>A83+dt</f>
        <v>1.600000000000001</v>
      </c>
      <c r="B84" s="2">
        <f>-m*g*SIN(E83)</f>
        <v>-0.6066038966098094</v>
      </c>
      <c r="C84" s="2">
        <f>B84/m/l</f>
        <v>-0.6066038966098094</v>
      </c>
      <c r="D84" s="2">
        <f>D83+C84*dt</f>
        <v>2.383676664325864</v>
      </c>
      <c r="E84" s="2">
        <f>E83+D84*dt</f>
        <v>0.10952301520021238</v>
      </c>
      <c r="F84" s="2">
        <f>theta_0*COS(2*PI()/T*A84)</f>
        <v>0.23208581188452795</v>
      </c>
      <c r="G84" s="2">
        <f>-m*g*J83</f>
        <v>-2.052990265475329</v>
      </c>
      <c r="H84" s="2">
        <f>G84/m/l</f>
        <v>-2.052990265475329</v>
      </c>
      <c r="I84" s="2">
        <f>I83+H84*dt</f>
        <v>2.3511203930922853</v>
      </c>
      <c r="J84" s="2">
        <f>J83+I84*dt</f>
        <v>0.25621236766165506</v>
      </c>
    </row>
    <row r="85" spans="1:10" ht="13.5">
      <c r="A85" s="2">
        <f>A84+dt</f>
        <v>1.620000000000001</v>
      </c>
      <c r="B85" s="2">
        <f>-m*g*SIN(E84)</f>
        <v>-1.0727112854934293</v>
      </c>
      <c r="C85" s="2">
        <f>B85/m/l</f>
        <v>-1.0727112854934293</v>
      </c>
      <c r="D85" s="2">
        <f>D84+C85*dt</f>
        <v>2.3622224386159956</v>
      </c>
      <c r="E85" s="2">
        <f>E84+D85*dt</f>
        <v>0.15676746397253227</v>
      </c>
      <c r="F85" s="2">
        <f>theta_0*COS(2*PI()/T*A85)</f>
        <v>0.27861094210076875</v>
      </c>
      <c r="G85" s="2">
        <f>-m*g*J84</f>
        <v>-2.5144681762314827</v>
      </c>
      <c r="H85" s="2">
        <f>G85/m/l</f>
        <v>-2.5144681762314827</v>
      </c>
      <c r="I85" s="2">
        <f>I84+H85*dt</f>
        <v>2.3008310295676555</v>
      </c>
      <c r="J85" s="2">
        <f>J84+I85*dt</f>
        <v>0.30222898825300815</v>
      </c>
    </row>
    <row r="86" spans="1:10" ht="13.5">
      <c r="A86" s="2">
        <f>A85+dt</f>
        <v>1.640000000000001</v>
      </c>
      <c r="B86" s="2">
        <f>-m*g*SIN(E85)</f>
        <v>-1.5322218597508939</v>
      </c>
      <c r="C86" s="2">
        <f>B86/m/l</f>
        <v>-1.5322218597508939</v>
      </c>
      <c r="D86" s="2">
        <f>D85+C86*dt</f>
        <v>2.3315780014209775</v>
      </c>
      <c r="E86" s="2">
        <f>E85+D86*dt</f>
        <v>0.20339902400095183</v>
      </c>
      <c r="F86" s="2">
        <f>theta_0*COS(2*PI()/T*A86)</f>
        <v>0.32404271494655507</v>
      </c>
      <c r="G86" s="2">
        <f>-m*g*J85</f>
        <v>-2.966075290715022</v>
      </c>
      <c r="H86" s="2">
        <f>G86/m/l</f>
        <v>-2.966075290715022</v>
      </c>
      <c r="I86" s="2">
        <f>I85+H86*dt</f>
        <v>2.241509523753355</v>
      </c>
      <c r="J86" s="2">
        <f>J85+I86*dt</f>
        <v>0.34705917872807523</v>
      </c>
    </row>
    <row r="87" spans="1:10" ht="13.5">
      <c r="A87" s="2">
        <f>A86+dt</f>
        <v>1.660000000000001</v>
      </c>
      <c r="B87" s="2">
        <f>-m*g*SIN(E86)</f>
        <v>-1.9824225684677834</v>
      </c>
      <c r="C87" s="2">
        <f>B87/m/l</f>
        <v>-1.9824225684677834</v>
      </c>
      <c r="D87" s="2">
        <f>D86+C87*dt</f>
        <v>2.2919295500516217</v>
      </c>
      <c r="E87" s="2">
        <f>E86+D87*dt</f>
        <v>0.24923761500198427</v>
      </c>
      <c r="F87" s="2">
        <f>theta_0*COS(2*PI()/T*A87)</f>
        <v>0.3682028417900075</v>
      </c>
      <c r="G87" s="2">
        <f>-m*g*J86</f>
        <v>-3.4060387800373304</v>
      </c>
      <c r="H87" s="2">
        <f>G87/m/l</f>
        <v>-3.4060387800373304</v>
      </c>
      <c r="I87" s="2">
        <f>I86+H87*dt</f>
        <v>2.1733887481526084</v>
      </c>
      <c r="J87" s="2">
        <f>J86+I87*dt</f>
        <v>0.3905269536911274</v>
      </c>
    </row>
    <row r="88" spans="1:10" ht="13.5">
      <c r="A88" s="2">
        <f>A87+dt</f>
        <v>1.680000000000001</v>
      </c>
      <c r="B88" s="2">
        <f>-m*g*SIN(E87)</f>
        <v>-2.4207723035371504</v>
      </c>
      <c r="C88" s="2">
        <f>B88/m/l</f>
        <v>-2.4207723035371504</v>
      </c>
      <c r="D88" s="2">
        <f>D87+C88*dt</f>
        <v>2.243514103980879</v>
      </c>
      <c r="E88" s="2">
        <f>E87+D88*dt</f>
        <v>0.29410789708160184</v>
      </c>
      <c r="F88" s="2">
        <f>theta_0*COS(2*PI()/T*A88)</f>
        <v>0.4109180243399662</v>
      </c>
      <c r="G88" s="2">
        <f>-m*g*J87</f>
        <v>-3.832631523524724</v>
      </c>
      <c r="H88" s="2">
        <f>G88/m/l</f>
        <v>-3.832631523524724</v>
      </c>
      <c r="I88" s="2">
        <f>I87+H88*dt</f>
        <v>2.0967361176821138</v>
      </c>
      <c r="J88" s="2">
        <f>J87+I88*dt</f>
        <v>0.43246167604476965</v>
      </c>
    </row>
    <row r="89" spans="1:10" ht="13.5">
      <c r="A89" s="2">
        <f>A88+dt</f>
        <v>1.700000000000001</v>
      </c>
      <c r="B89" s="2">
        <f>-m*g*SIN(E88)</f>
        <v>-2.8449428582583005</v>
      </c>
      <c r="C89" s="2">
        <f>B89/m/l</f>
        <v>-2.8449428582583005</v>
      </c>
      <c r="D89" s="2">
        <f>D88+C89*dt</f>
        <v>2.186615246815713</v>
      </c>
      <c r="E89" s="2">
        <f>E88+D89*dt</f>
        <v>0.3378402020179161</v>
      </c>
      <c r="F89" s="2">
        <f>theta_0*COS(2*PI()/T*A89)</f>
        <v>0.4520206347232431</v>
      </c>
      <c r="G89" s="2">
        <f>-m*g*J88</f>
        <v>-4.244178888703369</v>
      </c>
      <c r="H89" s="2">
        <f>G89/m/l</f>
        <v>-4.244178888703369</v>
      </c>
      <c r="I89" s="2">
        <f>I88+H89*dt</f>
        <v>2.0118525399080465</v>
      </c>
      <c r="J89" s="2">
        <f>J88+I89*dt</f>
        <v>0.47269872684293057</v>
      </c>
    </row>
    <row r="90" spans="1:10" ht="13.5">
      <c r="A90" s="2">
        <f>A89+dt</f>
        <v>1.720000000000001</v>
      </c>
      <c r="B90" s="2">
        <f>-m*g*SIN(E89)</f>
        <v>-3.2528518337982066</v>
      </c>
      <c r="C90" s="2">
        <f>B90/m/l</f>
        <v>-3.2528518337982066</v>
      </c>
      <c r="D90" s="2">
        <f>D89+C90*dt</f>
        <v>2.121558210139749</v>
      </c>
      <c r="E90" s="2">
        <f>E89+D90*dt</f>
        <v>0.38027136622071106</v>
      </c>
      <c r="F90" s="2">
        <f>theta_0*COS(2*PI()/T*A90)</f>
        <v>0.4913493733093624</v>
      </c>
      <c r="G90" s="2">
        <f>-m*g*J89</f>
        <v>-4.639065305236521</v>
      </c>
      <c r="H90" s="2">
        <f>G90/m/l</f>
        <v>-4.639065305236521</v>
      </c>
      <c r="I90" s="2">
        <f>I89+H90*dt</f>
        <v>1.919071233803316</v>
      </c>
      <c r="J90" s="2">
        <f>J89+I90*dt</f>
        <v>0.5110801515189969</v>
      </c>
    </row>
    <row r="91" spans="1:10" ht="13.5">
      <c r="A91" s="2">
        <f>A90+dt</f>
        <v>1.740000000000001</v>
      </c>
      <c r="B91" s="2">
        <f>-m*g*SIN(E90)</f>
        <v>-3.6426865613538046</v>
      </c>
      <c r="C91" s="2">
        <f>B91/m/l</f>
        <v>-3.6426865613538046</v>
      </c>
      <c r="D91" s="2">
        <f>D90+C91*dt</f>
        <v>2.048704478912673</v>
      </c>
      <c r="E91" s="2">
        <f>E90+D91*dt</f>
        <v>0.4212454557989645</v>
      </c>
      <c r="F91" s="2">
        <f>theta_0*COS(2*PI()/T*A91)</f>
        <v>0.5287499017012752</v>
      </c>
      <c r="G91" s="2">
        <f>-m*g*J90</f>
        <v>-5.0157406070074355</v>
      </c>
      <c r="H91" s="2">
        <f>G91/m/l</f>
        <v>-5.0157406070074355</v>
      </c>
      <c r="I91" s="2">
        <f>I90+H91*dt</f>
        <v>1.8187564216631673</v>
      </c>
      <c r="J91" s="2">
        <f>J90+I91*dt</f>
        <v>0.5474552799522603</v>
      </c>
    </row>
    <row r="92" spans="1:10" ht="13.5">
      <c r="A92" s="2">
        <f>A91+dt</f>
        <v>1.7600000000000011</v>
      </c>
      <c r="B92" s="2">
        <f>-m*g*SIN(E91)</f>
        <v>-4.012918577496059</v>
      </c>
      <c r="C92" s="2">
        <f>B92/m/l</f>
        <v>-4.012918577496059</v>
      </c>
      <c r="D92" s="2">
        <f>D91+C92*dt</f>
        <v>1.9684461073627517</v>
      </c>
      <c r="E92" s="2">
        <f>E91+D92*dt</f>
        <v>0.4606143779462195</v>
      </c>
      <c r="F92" s="2">
        <f>theta_0*COS(2*PI()/T*A92)</f>
        <v>0.5640754484079996</v>
      </c>
      <c r="G92" s="2">
        <f>-m*g*J91</f>
        <v>-5.372726117451482</v>
      </c>
      <c r="H92" s="2">
        <f>G92/m/l</f>
        <v>-5.372726117451482</v>
      </c>
      <c r="I92" s="2">
        <f>I91+H92*dt</f>
        <v>1.7113018993141376</v>
      </c>
      <c r="J92" s="2">
        <f>J91+I92*dt</f>
        <v>0.581681317938543</v>
      </c>
    </row>
    <row r="93" spans="1:10" ht="13.5">
      <c r="A93" s="2">
        <f>A92+dt</f>
        <v>1.7800000000000011</v>
      </c>
      <c r="B93" s="2">
        <f>-m*g*SIN(E92)</f>
        <v>-4.362308652301398</v>
      </c>
      <c r="C93" s="2">
        <f>B93/m/l</f>
        <v>-4.362308652301398</v>
      </c>
      <c r="D93" s="2">
        <f>D92+C93*dt</f>
        <v>1.8811999343167238</v>
      </c>
      <c r="E93" s="2">
        <f>E92+D93*dt</f>
        <v>0.498238376632554</v>
      </c>
      <c r="F93" s="2">
        <f>theta_0*COS(2*PI()/T*A93)</f>
        <v>0.5971873848223247</v>
      </c>
      <c r="G93" s="2">
        <f>-m*g*J92</f>
        <v>-5.708620454248861</v>
      </c>
      <c r="H93" s="2">
        <f>G93/m/l</f>
        <v>-5.708620454248861</v>
      </c>
      <c r="I93" s="2">
        <f>I92+H93*dt</f>
        <v>1.5971294902291604</v>
      </c>
      <c r="J93" s="2">
        <f>J92+I93*dt</f>
        <v>0.6136239077431263</v>
      </c>
    </row>
    <row r="94" spans="1:10" ht="13.5">
      <c r="A94" s="2">
        <f>A93+dt</f>
        <v>1.8000000000000012</v>
      </c>
      <c r="B94" s="2">
        <f>-m*g*SIN(E93)</f>
        <v>-4.689902793961699</v>
      </c>
      <c r="C94" s="2">
        <f>B94/m/l</f>
        <v>-4.689902793961699</v>
      </c>
      <c r="D94" s="2">
        <f>D93+C94*dt</f>
        <v>1.7874018784374899</v>
      </c>
      <c r="E94" s="2">
        <f>E93+D94*dt</f>
        <v>0.5339864142013038</v>
      </c>
      <c r="F94" s="2">
        <f>theta_0*COS(2*PI()/T*A94)</f>
        <v>0.627955769243269</v>
      </c>
      <c r="G94" s="2">
        <f>-m*g*J93</f>
        <v>-6.022105030591041</v>
      </c>
      <c r="H94" s="2">
        <f>G94/m/l</f>
        <v>-6.022105030591041</v>
      </c>
      <c r="I94" s="2">
        <f>I93+H94*dt</f>
        <v>1.4766873896173396</v>
      </c>
      <c r="J94" s="2">
        <f>J93+I94*dt</f>
        <v>0.643157655535473</v>
      </c>
    </row>
    <row r="95" spans="1:10" ht="13.5">
      <c r="A95" s="2">
        <f>A94+dt</f>
        <v>1.8200000000000012</v>
      </c>
      <c r="B95" s="2">
        <f>-m*g*SIN(E94)</f>
        <v>-4.995020015360563</v>
      </c>
      <c r="C95" s="2">
        <f>B95/m/l</f>
        <v>-4.995020015360563</v>
      </c>
      <c r="D95" s="2">
        <f>D94+C95*dt</f>
        <v>1.6875014781302786</v>
      </c>
      <c r="E95" s="2">
        <f>E94+D95*dt</f>
        <v>0.5677364437639093</v>
      </c>
      <c r="F95" s="2">
        <f>theta_0*COS(2*PI()/T*A95)</f>
        <v>0.6562598568083732</v>
      </c>
      <c r="G95" s="2">
        <f>-m*g*J94</f>
        <v>-6.311949231425132</v>
      </c>
      <c r="H95" s="2">
        <f>G95/m/l</f>
        <v>-6.311949231425132</v>
      </c>
      <c r="I95" s="2">
        <f>I94+H95*dt</f>
        <v>1.350448404988837</v>
      </c>
      <c r="J95" s="2">
        <f>J94+I95*dt</f>
        <v>0.6701666236352497</v>
      </c>
    </row>
    <row r="96" spans="1:10" ht="13.5">
      <c r="A96" s="2">
        <f>A95+dt</f>
        <v>1.8400000000000012</v>
      </c>
      <c r="B96" s="2">
        <f>-m*g*SIN(E95)</f>
        <v>-5.277232931212651</v>
      </c>
      <c r="C96" s="2">
        <f>B96/m/l</f>
        <v>-5.277232931212651</v>
      </c>
      <c r="D96" s="2">
        <f>D95+C96*dt</f>
        <v>1.5819568195060256</v>
      </c>
      <c r="E96" s="2">
        <f>E95+D96*dt</f>
        <v>0.5993755801540298</v>
      </c>
      <c r="F96" s="2">
        <f>theta_0*COS(2*PI()/T*A96)</f>
        <v>0.6819885733346924</v>
      </c>
      <c r="G96" s="2">
        <f>-m*g*J95</f>
        <v>-6.577015244356341</v>
      </c>
      <c r="H96" s="2">
        <f>G96/m/l</f>
        <v>-6.577015244356341</v>
      </c>
      <c r="I96" s="2">
        <f>I95+H96*dt</f>
        <v>1.2189081001017101</v>
      </c>
      <c r="J96" s="2">
        <f>J95+I96*dt</f>
        <v>0.694544785637284</v>
      </c>
    </row>
    <row r="97" spans="1:10" ht="13.5">
      <c r="A97" s="2">
        <f>A96+dt</f>
        <v>1.8600000000000012</v>
      </c>
      <c r="B97" s="2">
        <f>-m*g*SIN(E96)</f>
        <v>-5.536342450760034</v>
      </c>
      <c r="C97" s="2">
        <f>B97/m/l</f>
        <v>-5.536342450760034</v>
      </c>
      <c r="D97" s="2">
        <f>D96+C97*dt</f>
        <v>1.471229970490825</v>
      </c>
      <c r="E97" s="2">
        <f>E96+D97*dt</f>
        <v>0.6288001795638463</v>
      </c>
      <c r="F97" s="2">
        <f>theta_0*COS(2*PI()/T*A97)</f>
        <v>0.7050409512089872</v>
      </c>
      <c r="G97" s="2">
        <f>-m*g*J96</f>
        <v>-6.816262526244305</v>
      </c>
      <c r="H97" s="2">
        <f>G97/m/l</f>
        <v>-6.816262526244305</v>
      </c>
      <c r="I97" s="2">
        <f>I96+H97*dt</f>
        <v>1.082582849576824</v>
      </c>
      <c r="J97" s="2">
        <f>J96+I97*dt</f>
        <v>0.7161964426288204</v>
      </c>
    </row>
    <row r="98" spans="1:10" ht="13.5">
      <c r="A98" s="2">
        <f>A97+dt</f>
        <v>1.8800000000000012</v>
      </c>
      <c r="B98" s="2">
        <f>-m*g*SIN(E97)</f>
        <v>-5.772347940608687</v>
      </c>
      <c r="C98" s="2">
        <f>B98/m/l</f>
        <v>-5.772347940608687</v>
      </c>
      <c r="D98" s="2">
        <f>D97+C98*dt</f>
        <v>1.3557830116786511</v>
      </c>
      <c r="E98" s="2">
        <f>E97+D98*dt</f>
        <v>0.6559158397974193</v>
      </c>
      <c r="F98" s="2">
        <f>theta_0*COS(2*PI()/T*A98)</f>
        <v>0.7253265256165402</v>
      </c>
      <c r="G98" s="2">
        <f>-m*g*J97</f>
        <v>-7.028751887959244</v>
      </c>
      <c r="H98" s="2">
        <f>G98/m/l</f>
        <v>-7.028751887959244</v>
      </c>
      <c r="I98" s="2">
        <f>I97+H98*dt</f>
        <v>0.942007811817639</v>
      </c>
      <c r="J98" s="2">
        <f>J97+I98*dt</f>
        <v>0.7350365988651733</v>
      </c>
    </row>
    <row r="99" spans="1:10" ht="13.5">
      <c r="A99" s="2">
        <f>A98+dt</f>
        <v>1.9000000000000012</v>
      </c>
      <c r="B99" s="2">
        <f>-m*g*SIN(E98)</f>
        <v>-5.9854142616916235</v>
      </c>
      <c r="C99" s="2">
        <f>B99/m/l</f>
        <v>-5.9854142616916235</v>
      </c>
      <c r="D99" s="2">
        <f>D98+C99*dt</f>
        <v>1.2360747264448186</v>
      </c>
      <c r="E99" s="2">
        <f>E98+D99*dt</f>
        <v>0.6806373343263157</v>
      </c>
      <c r="F99" s="2">
        <f>theta_0*COS(2*PI()/T*A99)</f>
        <v>0.7427656895536738</v>
      </c>
      <c r="G99" s="2">
        <f>-m*g*J98</f>
        <v>-7.21364918126281</v>
      </c>
      <c r="H99" s="2">
        <f>G99/m/l</f>
        <v>-7.21364918126281</v>
      </c>
      <c r="I99" s="2">
        <f>I98+H99*dt</f>
        <v>0.7977348281923828</v>
      </c>
      <c r="J99" s="2">
        <f>J98+I99*dt</f>
        <v>0.7509912954290209</v>
      </c>
    </row>
    <row r="100" spans="1:10" ht="13.5">
      <c r="A100" s="2">
        <f>A99+dt</f>
        <v>1.9200000000000013</v>
      </c>
      <c r="B100" s="2">
        <f>-m*g*SIN(E99)</f>
        <v>-6.175837045203038</v>
      </c>
      <c r="C100" s="2">
        <f>B100/m/l</f>
        <v>-6.175837045203038</v>
      </c>
      <c r="D100" s="2">
        <f>D99+C100*dt</f>
        <v>1.112557985540758</v>
      </c>
      <c r="E100" s="2">
        <f>E99+D100*dt</f>
        <v>0.7028884940371308</v>
      </c>
      <c r="F100" s="2">
        <f>theta_0*COS(2*PI()/T*A100)</f>
        <v>0.7572900062307866</v>
      </c>
      <c r="G100" s="2">
        <f>-m*g*J99</f>
        <v>-7.370228573340411</v>
      </c>
      <c r="H100" s="2">
        <f>G100/m/l</f>
        <v>-7.370228573340411</v>
      </c>
      <c r="I100" s="2">
        <f>I99+H100*dt</f>
        <v>0.6503302567255747</v>
      </c>
      <c r="J100" s="2">
        <f>J99+I100*dt</f>
        <v>0.7639979005635323</v>
      </c>
    </row>
    <row r="101" spans="1:10" ht="13.5">
      <c r="A101" s="2">
        <f>A100+dt</f>
        <v>1.9400000000000013</v>
      </c>
      <c r="B101" s="2">
        <f>-m*g*SIN(E100)</f>
        <v>-6.3440074794120696</v>
      </c>
      <c r="C101" s="2">
        <f>B101/m/l</f>
        <v>-6.3440074794120696</v>
      </c>
      <c r="D101" s="2">
        <f>D100+C101*dt</f>
        <v>0.9856778359525165</v>
      </c>
      <c r="E101" s="2">
        <f>E100+D101*dt</f>
        <v>0.7226020507561811</v>
      </c>
      <c r="F101" s="2">
        <f>theta_0*COS(2*PI()/T*A101)</f>
        <v>0.7688424776399395</v>
      </c>
      <c r="G101" s="2">
        <f>-m*g*J100</f>
        <v>-7.497875396130507</v>
      </c>
      <c r="H101" s="2">
        <f>G101/m/l</f>
        <v>-7.497875396130507</v>
      </c>
      <c r="I101" s="2">
        <f>I100+H101*dt</f>
        <v>0.5003727488029646</v>
      </c>
      <c r="J101" s="2">
        <f>J100+I101*dt</f>
        <v>0.7740053555395916</v>
      </c>
    </row>
    <row r="102" spans="1:10" ht="13.5">
      <c r="A102" s="2">
        <f>A101+dt</f>
        <v>1.9600000000000013</v>
      </c>
      <c r="B102" s="2">
        <f>-m*g*SIN(E101)</f>
        <v>-6.490377748538409</v>
      </c>
      <c r="C102" s="2">
        <f>B102/m/l</f>
        <v>-6.490377748538409</v>
      </c>
      <c r="D102" s="2">
        <f>D101+C102*dt</f>
        <v>0.8558702809817482</v>
      </c>
      <c r="E102" s="2">
        <f>E101+D102*dt</f>
        <v>0.739719456375816</v>
      </c>
      <c r="F102" s="2">
        <f>theta_0*COS(2*PI()/T*A102)</f>
        <v>0.7773777682330494</v>
      </c>
      <c r="G102" s="2">
        <f>-m*g*J101</f>
        <v>-7.596088559265552</v>
      </c>
      <c r="H102" s="2">
        <f>G102/m/l</f>
        <v>-7.596088559265552</v>
      </c>
      <c r="I102" s="2">
        <f>I101+H102*dt</f>
        <v>0.34845097761765353</v>
      </c>
      <c r="J102" s="2">
        <f>J101+I102*dt</f>
        <v>0.7809743750919447</v>
      </c>
    </row>
    <row r="103" spans="1:10" ht="13.5">
      <c r="A103" s="2">
        <f>A102+dt</f>
        <v>1.9800000000000013</v>
      </c>
      <c r="B103" s="2">
        <f>-m*g*SIN(E102)</f>
        <v>-6.615428111986543</v>
      </c>
      <c r="C103" s="2">
        <f>B103/m/l</f>
        <v>-6.615428111986543</v>
      </c>
      <c r="D103" s="2">
        <f>D102+C103*dt</f>
        <v>0.7235617187420174</v>
      </c>
      <c r="E103" s="2">
        <f>E102+D103*dt</f>
        <v>0.7541906907506564</v>
      </c>
      <c r="F103" s="2">
        <f>theta_0*COS(2*PI()/T*A103)</f>
        <v>0.7828623828329038</v>
      </c>
      <c r="G103" s="2">
        <f>-m*g*J102</f>
        <v>-7.664482517152345</v>
      </c>
      <c r="H103" s="2">
        <f>G103/m/l</f>
        <v>-7.664482517152345</v>
      </c>
      <c r="I103" s="2">
        <f>I102+H103*dt</f>
        <v>0.1951613272746066</v>
      </c>
      <c r="J103" s="2">
        <f>J102+I103*dt</f>
        <v>0.7848776016374368</v>
      </c>
    </row>
    <row r="104" spans="1:10" ht="13.5">
      <c r="A104" s="2">
        <f>A103+dt</f>
        <v>2.0000000000000013</v>
      </c>
      <c r="B104" s="2">
        <f>-m*g*SIN(E103)</f>
        <v>-6.719636451185461</v>
      </c>
      <c r="C104" s="2">
        <f>B104/m/l</f>
        <v>-6.719636451185461</v>
      </c>
      <c r="D104" s="2">
        <f>D103+C104*dt</f>
        <v>0.5891689897183081</v>
      </c>
      <c r="E104" s="2">
        <f>E103+D104*dt</f>
        <v>0.7659740705450225</v>
      </c>
      <c r="F104" s="2">
        <f>theta_0*COS(2*PI()/T*A104)</f>
        <v>0.7852747980788203</v>
      </c>
      <c r="G104" s="2">
        <f>-m*g*J103</f>
        <v>-7.7027887824698045</v>
      </c>
      <c r="H104" s="2">
        <f>G104/m/l</f>
        <v>-7.7027887824698045</v>
      </c>
      <c r="I104" s="2">
        <f>I103+H104*dt</f>
        <v>0.04110555162521051</v>
      </c>
      <c r="J104" s="2">
        <f>J103+I104*dt</f>
        <v>0.785699712669941</v>
      </c>
    </row>
    <row r="105" spans="1:10" ht="13.5">
      <c r="A105" s="2">
        <f>A104+dt</f>
        <v>2.0200000000000014</v>
      </c>
      <c r="B105" s="2">
        <f>-m*g*SIN(E104)</f>
        <v>-6.803450953560017</v>
      </c>
      <c r="C105" s="2">
        <f>B105/m/l</f>
        <v>-6.803450953560017</v>
      </c>
      <c r="D105" s="2">
        <f>D104+C105*dt</f>
        <v>0.4530999706471077</v>
      </c>
      <c r="E105" s="2">
        <f>E104+D105*dt</f>
        <v>0.7750360699579647</v>
      </c>
      <c r="F105" s="2">
        <f>theta_0*COS(2*PI()/T*A105)</f>
        <v>0.7846055468911151</v>
      </c>
      <c r="G105" s="2">
        <f>-m*g*J104</f>
        <v>-7.710856980142801</v>
      </c>
      <c r="H105" s="2">
        <f>G105/m/l</f>
        <v>-7.710856980142801</v>
      </c>
      <c r="I105" s="2">
        <f>I104+H105*dt</f>
        <v>-0.1131115879776455</v>
      </c>
      <c r="J105" s="2">
        <f>J104+I105*dt</f>
        <v>0.7834374809103881</v>
      </c>
    </row>
    <row r="106" spans="1:10" ht="13.5">
      <c r="A106" s="2">
        <f>A105+dt</f>
        <v>2.0400000000000014</v>
      </c>
      <c r="B106" s="2">
        <f>-m*g*SIN(E105)</f>
        <v>-6.867266457291631</v>
      </c>
      <c r="C106" s="2">
        <f>B106/m/l</f>
        <v>-6.867266457291631</v>
      </c>
      <c r="D106" s="2">
        <f>D105+C106*dt</f>
        <v>0.3157546415012751</v>
      </c>
      <c r="E106" s="2">
        <f>E105+D106*dt</f>
        <v>0.7813511627879902</v>
      </c>
      <c r="F106" s="2">
        <f>theta_0*COS(2*PI()/T*A106)</f>
        <v>0.7808572556229143</v>
      </c>
      <c r="G106" s="2">
        <f>-m*g*J105</f>
        <v>-7.688655437654549</v>
      </c>
      <c r="H106" s="2">
        <f>G106/m/l</f>
        <v>-7.688655437654549</v>
      </c>
      <c r="I106" s="2">
        <f>I105+H106*dt</f>
        <v>-0.26688469673073645</v>
      </c>
      <c r="J106" s="2">
        <f>J105+I106*dt</f>
        <v>0.7780997869757734</v>
      </c>
    </row>
    <row r="107" spans="1:10" ht="13.5">
      <c r="A107" s="2">
        <f>A106+dt</f>
        <v>2.0600000000000014</v>
      </c>
      <c r="B107" s="2">
        <f>-m*g*SIN(E106)</f>
        <v>-6.911404851928798</v>
      </c>
      <c r="C107" s="2">
        <f>B107/m/l</f>
        <v>-6.911404851928798</v>
      </c>
      <c r="D107" s="2">
        <f>D106+C107*dt</f>
        <v>0.1775265444626991</v>
      </c>
      <c r="E107" s="2">
        <f>E106+D107*dt</f>
        <v>0.7849016936772442</v>
      </c>
      <c r="F107" s="2">
        <f>theta_0*COS(2*PI()/T*A107)</f>
        <v>0.7740446337535147</v>
      </c>
      <c r="G107" s="2">
        <f>-m*g*J106</f>
        <v>-7.63627130938024</v>
      </c>
      <c r="H107" s="2">
        <f>G107/m/l</f>
        <v>-7.63627130938024</v>
      </c>
      <c r="I107" s="2">
        <f>I106+H107*dt</f>
        <v>-0.41961012291834127</v>
      </c>
      <c r="J107" s="2">
        <f>J106+I107*dt</f>
        <v>0.7697075845174066</v>
      </c>
    </row>
    <row r="108" spans="1:10" ht="13.5">
      <c r="A108" s="2">
        <f>A107+dt</f>
        <v>2.0800000000000014</v>
      </c>
      <c r="B108" s="2">
        <f>-m*g*SIN(E107)</f>
        <v>-6.93609982103269</v>
      </c>
      <c r="C108" s="2">
        <f>B108/m/l</f>
        <v>-6.93609982103269</v>
      </c>
      <c r="D108" s="2">
        <f>D107+C108*dt</f>
        <v>0.038804548042045306</v>
      </c>
      <c r="E108" s="2">
        <f>E107+D108*dt</f>
        <v>0.785677784638085</v>
      </c>
      <c r="F108" s="2">
        <f>theta_0*COS(2*PI()/T*A108)</f>
        <v>0.7641944161637392</v>
      </c>
      <c r="G108" s="2">
        <f>-m*g*J107</f>
        <v>-7.553910234453829</v>
      </c>
      <c r="H108" s="2">
        <f>G108/m/l</f>
        <v>-7.553910234453829</v>
      </c>
      <c r="I108" s="2">
        <f>I107+H108*dt</f>
        <v>-0.5706883276074178</v>
      </c>
      <c r="J108" s="2">
        <f>J107+I108*dt</f>
        <v>0.7582938179652583</v>
      </c>
    </row>
    <row r="109" spans="1:10" ht="13.5">
      <c r="A109" s="2">
        <f>A108+dt</f>
        <v>2.1000000000000014</v>
      </c>
      <c r="B109" s="2">
        <f>-m*g*SIN(E108)</f>
        <v>-6.941486123692903</v>
      </c>
      <c r="C109" s="2">
        <f>B109/m/l</f>
        <v>-6.941486123692903</v>
      </c>
      <c r="D109" s="2">
        <f>D108+C109*dt</f>
        <v>-0.10002517443181277</v>
      </c>
      <c r="E109" s="2">
        <f>E108+D109*dt</f>
        <v>0.7836772811494488</v>
      </c>
      <c r="F109" s="2">
        <f>theta_0*COS(2*PI()/T*A109)</f>
        <v>0.751345258219817</v>
      </c>
      <c r="G109" s="2">
        <f>-m*g*J108</f>
        <v>-7.441895529511045</v>
      </c>
      <c r="H109" s="2">
        <f>G109/m/l</f>
        <v>-7.441895529511045</v>
      </c>
      <c r="I109" s="2">
        <f>I108+H109*dt</f>
        <v>-0.7195262381976387</v>
      </c>
      <c r="J109" s="2">
        <f>J108+I109*dt</f>
        <v>0.7439032932013055</v>
      </c>
    </row>
    <row r="110" spans="1:10" ht="13.5">
      <c r="A110" s="2">
        <f>A109+dt</f>
        <v>2.1200000000000014</v>
      </c>
      <c r="B110" s="2">
        <f>-m*g*SIN(E109)</f>
        <v>-6.927593539516523</v>
      </c>
      <c r="C110" s="2">
        <f>B110/m/l</f>
        <v>-6.927593539516523</v>
      </c>
      <c r="D110" s="2">
        <f>D109+C110*dt</f>
        <v>-0.23857704522214324</v>
      </c>
      <c r="E110" s="2">
        <f>E109+D110*dt</f>
        <v>0.7789057402450059</v>
      </c>
      <c r="F110" s="2">
        <f>theta_0*COS(2*PI()/T*A110)</f>
        <v>0.7355475840775123</v>
      </c>
      <c r="G110" s="2">
        <f>-m*g*J109</f>
        <v>-7.300666919477613</v>
      </c>
      <c r="H110" s="2">
        <f>G110/m/l</f>
        <v>-7.300666919477613</v>
      </c>
      <c r="I110" s="2">
        <f>I109+H110*dt</f>
        <v>-0.8655395765871909</v>
      </c>
      <c r="J110" s="2">
        <f>J109+I110*dt</f>
        <v>0.7265925016695617</v>
      </c>
    </row>
    <row r="111" spans="1:10" ht="13.5">
      <c r="A111" s="2">
        <f>A110+dt</f>
        <v>2.1400000000000015</v>
      </c>
      <c r="B111" s="2">
        <f>-m*g*SIN(E110)</f>
        <v>-6.894345542462146</v>
      </c>
      <c r="C111" s="2">
        <f>B111/m/l</f>
        <v>-6.894345542462146</v>
      </c>
      <c r="D111" s="2">
        <f>D110+C111*dt</f>
        <v>-0.37646395607138616</v>
      </c>
      <c r="E111" s="2">
        <f>E110+D111*dt</f>
        <v>0.7713764611235782</v>
      </c>
      <c r="F111" s="2">
        <f>theta_0*COS(2*PI()/T*A111)</f>
        <v>0.7168633888018048</v>
      </c>
      <c r="G111" s="2">
        <f>-m*g*J110</f>
        <v>-7.1307788113850785</v>
      </c>
      <c r="H111" s="2">
        <f>G111/m/l</f>
        <v>-7.1307788113850785</v>
      </c>
      <c r="I111" s="2">
        <f>I110+H111*dt</f>
        <v>-1.0081551528148924</v>
      </c>
      <c r="J111" s="2">
        <f>J110+I111*dt</f>
        <v>0.7064293986132638</v>
      </c>
    </row>
    <row r="112" spans="1:10" ht="13.5">
      <c r="A112" s="2">
        <f>A111+dt</f>
        <v>2.1600000000000015</v>
      </c>
      <c r="B112" s="2">
        <f>-m*g*SIN(E111)</f>
        <v>-6.84156271735104</v>
      </c>
      <c r="C112" s="2">
        <f>B112/m/l</f>
        <v>-6.84156271735104</v>
      </c>
      <c r="D112" s="2">
        <f>D111+C112*dt</f>
        <v>-0.513295210418407</v>
      </c>
      <c r="E112" s="2">
        <f>E111+D112*dt</f>
        <v>0.76111055691521</v>
      </c>
      <c r="F112" s="2">
        <f>theta_0*COS(2*PI()/T*A112)</f>
        <v>0.6953659950786651</v>
      </c>
      <c r="G112" s="2">
        <f>-m*g*J111</f>
        <v>-6.932898117990571</v>
      </c>
      <c r="H112" s="2">
        <f>G112/m/l</f>
        <v>-6.932898117990571</v>
      </c>
      <c r="I112" s="2">
        <f>I111+H112*dt</f>
        <v>-1.1468131151747039</v>
      </c>
      <c r="J112" s="2">
        <f>J111+I112*dt</f>
        <v>0.6834931363097697</v>
      </c>
    </row>
    <row r="113" spans="1:10" ht="13.5">
      <c r="A113" s="2">
        <f>A112+dt</f>
        <v>2.1800000000000015</v>
      </c>
      <c r="B113" s="2">
        <f>-m*g*SIN(E112)</f>
        <v>-6.768970883066023</v>
      </c>
      <c r="C113" s="2">
        <f>B113/m/l</f>
        <v>-6.768970883066023</v>
      </c>
      <c r="D113" s="2">
        <f>D112+C113*dt</f>
        <v>-0.6486746280797274</v>
      </c>
      <c r="E113" s="2">
        <f>E112+D113*dt</f>
        <v>0.7481370643536155</v>
      </c>
      <c r="F113" s="2">
        <f>theta_0*COS(2*PI()/T*A113)</f>
        <v>0.6711397654736679</v>
      </c>
      <c r="G113" s="2">
        <f>-m*g*J112</f>
        <v>-6.70780163974408</v>
      </c>
      <c r="H113" s="2">
        <f>G113/m/l</f>
        <v>-6.70780163974408</v>
      </c>
      <c r="I113" s="2">
        <f>I112+H113*dt</f>
        <v>-1.2809691479695855</v>
      </c>
      <c r="J113" s="2">
        <f>J112+I113*dt</f>
        <v>0.657873753350378</v>
      </c>
    </row>
    <row r="114" spans="1:10" ht="13.5">
      <c r="A114" s="2">
        <f>A113+dt</f>
        <v>2.2000000000000015</v>
      </c>
      <c r="B114" s="2">
        <f>-m*g*SIN(E113)</f>
        <v>-6.67621383222556</v>
      </c>
      <c r="C114" s="2">
        <f>B114/m/l</f>
        <v>-6.67621383222556</v>
      </c>
      <c r="D114" s="2">
        <f>D113+C114*dt</f>
        <v>-0.7821989047242386</v>
      </c>
      <c r="E114" s="2">
        <f>E113+D114*dt</f>
        <v>0.7324930862591307</v>
      </c>
      <c r="F114" s="2">
        <f>theta_0*COS(2*PI()/T*A114)</f>
        <v>0.6442797713666274</v>
      </c>
      <c r="G114" s="2">
        <f>-m*g*J113</f>
        <v>-6.45637301538061</v>
      </c>
      <c r="H114" s="2">
        <f>G114/m/l</f>
        <v>-6.45637301538061</v>
      </c>
      <c r="I114" s="2">
        <f>I113+H114*dt</f>
        <v>-1.4100966082771977</v>
      </c>
      <c r="J114" s="2">
        <f>J113+I114*dt</f>
        <v>0.629671821184834</v>
      </c>
    </row>
    <row r="115" spans="1:10" ht="13.5">
      <c r="A115" s="2">
        <f>A114+dt</f>
        <v>2.2200000000000015</v>
      </c>
      <c r="B115" s="2">
        <f>-m*g*SIN(E114)</f>
        <v>-6.5628705327510835</v>
      </c>
      <c r="C115" s="2">
        <f>B115/m/l</f>
        <v>-6.5628705327510835</v>
      </c>
      <c r="D115" s="2">
        <f>D114+C115*dt</f>
        <v>-0.9134563153792603</v>
      </c>
      <c r="E115" s="2">
        <f>E114+D115*dt</f>
        <v>0.7142239599515454</v>
      </c>
      <c r="F115" s="2">
        <f>theta_0*COS(2*PI()/T*A115)</f>
        <v>0.6148914198614643</v>
      </c>
      <c r="G115" s="2">
        <f>-m*g*J114</f>
        <v>-6.179599253107961</v>
      </c>
      <c r="H115" s="2">
        <f>G115/m/l</f>
        <v>-6.179599253107961</v>
      </c>
      <c r="I115" s="2">
        <f>I114+H115*dt</f>
        <v>-1.533688593339357</v>
      </c>
      <c r="J115" s="2">
        <f>J114+I115*dt</f>
        <v>0.5989980493180469</v>
      </c>
    </row>
    <row r="116" spans="1:10" ht="13.5">
      <c r="A116" s="2">
        <f>A115+dt</f>
        <v>2.2400000000000015</v>
      </c>
      <c r="B116" s="2">
        <f>-m*g*SIN(E115)</f>
        <v>-6.428476557381642</v>
      </c>
      <c r="C116" s="2">
        <f>B116/m/l</f>
        <v>-6.428476557381642</v>
      </c>
      <c r="D116" s="2">
        <f>D115+C116*dt</f>
        <v>-1.0420258465268932</v>
      </c>
      <c r="E116" s="2">
        <f>E115+D116*dt</f>
        <v>0.6933834430210075</v>
      </c>
      <c r="F116" s="2">
        <f>theta_0*COS(2*PI()/T*A116)</f>
        <v>0.5830900401354224</v>
      </c>
      <c r="G116" s="2">
        <f>-m*g*J115</f>
        <v>-5.878566856007312</v>
      </c>
      <c r="H116" s="2">
        <f>G116/m/l</f>
        <v>-5.878566856007312</v>
      </c>
      <c r="I116" s="2">
        <f>I115+H116*dt</f>
        <v>-1.6512599304595033</v>
      </c>
      <c r="J116" s="2">
        <f>J115+I116*dt</f>
        <v>0.5659728507088568</v>
      </c>
    </row>
    <row r="117" spans="1:10" ht="13.5">
      <c r="A117" s="2">
        <f>A116+dt</f>
        <v>2.2600000000000016</v>
      </c>
      <c r="B117" s="2">
        <f>-m*g*SIN(E116)</f>
        <v>-6.272549409404974</v>
      </c>
      <c r="C117" s="2">
        <f>B117/m/l</f>
        <v>-6.272549409404974</v>
      </c>
      <c r="D117" s="2">
        <f>D116+C117*dt</f>
        <v>-1.1674768347149926</v>
      </c>
      <c r="E117" s="2">
        <f>E116+D117*dt</f>
        <v>0.6700339063267077</v>
      </c>
      <c r="F117" s="2">
        <f>theta_0*COS(2*PI()/T*A117)</f>
        <v>0.5490004308509373</v>
      </c>
      <c r="G117" s="2">
        <f>-m*g*J116</f>
        <v>-5.554457556856721</v>
      </c>
      <c r="H117" s="2">
        <f>G117/m/l</f>
        <v>-5.554457556856721</v>
      </c>
      <c r="I117" s="2">
        <f>I116+H117*dt</f>
        <v>-1.7623490815966376</v>
      </c>
      <c r="J117" s="2">
        <f>J116+I117*dt</f>
        <v>0.5307258690769241</v>
      </c>
    </row>
    <row r="118" spans="1:10" ht="13.5">
      <c r="A118" s="2">
        <f>A117+dt</f>
        <v>2.2800000000000016</v>
      </c>
      <c r="B118" s="2">
        <f>-m*g*SIN(E117)</f>
        <v>-6.094617295176922</v>
      </c>
      <c r="C118" s="2">
        <f>B118/m/l</f>
        <v>-6.094617295176922</v>
      </c>
      <c r="D118" s="2">
        <f>D117+C118*dt</f>
        <v>-1.289369180618531</v>
      </c>
      <c r="E118" s="2">
        <f>E117+D118*dt</f>
        <v>0.644246522714337</v>
      </c>
      <c r="F118" s="2">
        <f>theta_0*COS(2*PI()/T*A118)</f>
        <v>0.5127563704062515</v>
      </c>
      <c r="G118" s="2">
        <f>-m*g*J117</f>
        <v>-5.208543679120933</v>
      </c>
      <c r="H118" s="2">
        <f>G118/m/l</f>
        <v>-5.208543679120933</v>
      </c>
      <c r="I118" s="2">
        <f>I117+H118*dt</f>
        <v>-1.8665199551790563</v>
      </c>
      <c r="J118" s="2">
        <f>J117+I118*dt</f>
        <v>0.49339546997334294</v>
      </c>
    </row>
    <row r="119" spans="1:10" ht="13.5">
      <c r="A119" s="2">
        <f>A118+dt</f>
        <v>2.3000000000000016</v>
      </c>
      <c r="B119" s="2">
        <f>-m*g*SIN(E118)</f>
        <v>-5.89425075731415</v>
      </c>
      <c r="C119" s="2">
        <f>B119/m/l</f>
        <v>-5.89425075731415</v>
      </c>
      <c r="D119" s="2">
        <f>D118+C119*dt</f>
        <v>-1.407254195764814</v>
      </c>
      <c r="E119" s="2">
        <f>E118+D119*dt</f>
        <v>0.6161014387990408</v>
      </c>
      <c r="F119" s="2">
        <f>theta_0*COS(2*PI()/T*A119)</f>
        <v>0.4745000919467097</v>
      </c>
      <c r="G119" s="2">
        <f>-m*g*J118</f>
        <v>-4.842183142318388</v>
      </c>
      <c r="H119" s="2">
        <f>G119/m/l</f>
        <v>-4.842183142318388</v>
      </c>
      <c r="I119" s="2">
        <f>I118+H119*dt</f>
        <v>-1.9633636180254241</v>
      </c>
      <c r="J119" s="2">
        <f>J118+I119*dt</f>
        <v>0.45412819761283446</v>
      </c>
    </row>
    <row r="120" spans="1:10" ht="13.5">
      <c r="A120" s="2">
        <f>A119+dt</f>
        <v>2.3200000000000016</v>
      </c>
      <c r="B120" s="2">
        <f>-m*g*SIN(E119)</f>
        <v>-5.6710964304977765</v>
      </c>
      <c r="C120" s="2">
        <f>B120/m/l</f>
        <v>-5.6710964304977765</v>
      </c>
      <c r="D120" s="2">
        <f>D119+C120*dt</f>
        <v>-1.5206761243747695</v>
      </c>
      <c r="E120" s="2">
        <f>E119+D120*dt</f>
        <v>0.5856879163115454</v>
      </c>
      <c r="F120" s="2">
        <f>theta_0*COS(2*PI()/T*A120)</f>
        <v>0.43438172519695406</v>
      </c>
      <c r="G120" s="2">
        <f>-m*g*J119</f>
        <v>-4.456814131372357</v>
      </c>
      <c r="H120" s="2">
        <f>G120/m/l</f>
        <v>-4.456814131372357</v>
      </c>
      <c r="I120" s="2">
        <f>I119+H120*dt</f>
        <v>-2.0524999006528715</v>
      </c>
      <c r="J120" s="2">
        <f>J119+I120*dt</f>
        <v>0.41307819959977704</v>
      </c>
    </row>
    <row r="121" spans="1:10" ht="13.5">
      <c r="A121" s="2">
        <f>A120+dt</f>
        <v>2.3400000000000016</v>
      </c>
      <c r="B121" s="2">
        <f>-m*g*SIN(E120)</f>
        <v>-5.424912021403565</v>
      </c>
      <c r="C121" s="2">
        <f>B121/m/l</f>
        <v>-5.424912021403565</v>
      </c>
      <c r="D121" s="2">
        <f>D120+C121*dt</f>
        <v>-1.6291743648028407</v>
      </c>
      <c r="E121" s="2">
        <f>E120+D121*dt</f>
        <v>0.5531044290154885</v>
      </c>
      <c r="F121" s="2">
        <f>theta_0*COS(2*PI()/T*A121)</f>
        <v>0.392558707304448</v>
      </c>
      <c r="G121" s="2">
        <f>-m*g*J120</f>
        <v>-4.053949450872212</v>
      </c>
      <c r="H121" s="2">
        <f>G121/m/l</f>
        <v>-4.053949450872212</v>
      </c>
      <c r="I121" s="2">
        <f>I120+H121*dt</f>
        <v>-2.1335788896703156</v>
      </c>
      <c r="J121" s="2">
        <f>J120+I121*dt</f>
        <v>0.37040662180637074</v>
      </c>
    </row>
    <row r="122" spans="1:10" ht="13.5">
      <c r="A122" s="2">
        <f>A121+dt</f>
        <v>2.3600000000000017</v>
      </c>
      <c r="B122" s="2">
        <f>-m*g*SIN(E121)</f>
        <v>-5.155601455245355</v>
      </c>
      <c r="C122" s="2">
        <f>B122/m/l</f>
        <v>-5.155601455245355</v>
      </c>
      <c r="D122" s="2">
        <f>D121+C122*dt</f>
        <v>-1.7322863939077477</v>
      </c>
      <c r="E122" s="2">
        <f>E121+D122*dt</f>
        <v>0.5184587011373336</v>
      </c>
      <c r="F122" s="2">
        <f>theta_0*COS(2*PI()/T*A122)</f>
        <v>0.3491951650063635</v>
      </c>
      <c r="G122" s="2">
        <f>-m*g*J121</f>
        <v>-3.6351705864077224</v>
      </c>
      <c r="H122" s="2">
        <f>G122/m/l</f>
        <v>-3.6351705864077224</v>
      </c>
      <c r="I122" s="2">
        <f>I121+H122*dt</f>
        <v>-2.20628230139847</v>
      </c>
      <c r="J122" s="2">
        <f>J121+I122*dt</f>
        <v>0.3262809757784013</v>
      </c>
    </row>
    <row r="123" spans="1:10" ht="13.5">
      <c r="A123" s="2">
        <f>A122+dt</f>
        <v>2.3800000000000017</v>
      </c>
      <c r="B123" s="2">
        <f>-m*g*SIN(E122)</f>
        <v>-4.863248986460034</v>
      </c>
      <c r="C123" s="2">
        <f>B123/m/l</f>
        <v>-4.863248986460034</v>
      </c>
      <c r="D123" s="2">
        <f>D122+C123*dt</f>
        <v>-1.8295513736369484</v>
      </c>
      <c r="E123" s="2">
        <f>E122+D123*dt</f>
        <v>0.48186767366459465</v>
      </c>
      <c r="F123" s="2">
        <f>theta_0*COS(2*PI()/T*A123)</f>
        <v>0.3044612705444049</v>
      </c>
      <c r="G123" s="2">
        <f>-m*g*J122</f>
        <v>-3.2021214962892306</v>
      </c>
      <c r="H123" s="2">
        <f>G123/m/l</f>
        <v>-3.2021214962892306</v>
      </c>
      <c r="I123" s="2">
        <f>I122+H123*dt</f>
        <v>-2.2703247313242545</v>
      </c>
      <c r="J123" s="2">
        <f>J122+I123*dt</f>
        <v>0.2808744811519162</v>
      </c>
    </row>
    <row r="124" spans="1:10" ht="13.5">
      <c r="A124" s="2">
        <f>A123+dt</f>
        <v>2.4000000000000017</v>
      </c>
      <c r="B124" s="2">
        <f>-m*g*SIN(E123)</f>
        <v>-4.548150955021408</v>
      </c>
      <c r="C124" s="2">
        <f>B124/m/l</f>
        <v>-4.548150955021408</v>
      </c>
      <c r="D124" s="2">
        <f>D123+C124*dt</f>
        <v>-1.9205143927373767</v>
      </c>
      <c r="E124" s="2">
        <f>E123+D124*dt</f>
        <v>0.4434573858098471</v>
      </c>
      <c r="F124" s="2">
        <f>theta_0*COS(2*PI()/T*A124)</f>
        <v>0.2585325738551623</v>
      </c>
      <c r="G124" s="2">
        <f>-m*g*J123</f>
        <v>-2.756502158024906</v>
      </c>
      <c r="H124" s="2">
        <f>G124/m/l</f>
        <v>-2.756502158024906</v>
      </c>
      <c r="I124" s="2">
        <f>I123+H124*dt</f>
        <v>-2.3254547744847525</v>
      </c>
      <c r="J124" s="2">
        <f>J123+I124*dt</f>
        <v>0.23436538566222115</v>
      </c>
    </row>
    <row r="125" spans="1:10" ht="13.5">
      <c r="A125" s="2">
        <f>A124+dt</f>
        <v>2.4200000000000017</v>
      </c>
      <c r="B125" s="2">
        <f>-m*g*SIN(E124)</f>
        <v>-4.21084379872134</v>
      </c>
      <c r="C125" s="2">
        <f>B125/m/l</f>
        <v>-4.21084379872134</v>
      </c>
      <c r="D125" s="2">
        <f>D124+C125*dt</f>
        <v>-2.0047312687118035</v>
      </c>
      <c r="E125" s="2">
        <f>E124+D125*dt</f>
        <v>0.40336276043561103</v>
      </c>
      <c r="F125" s="2">
        <f>theta_0*COS(2*PI()/T*A125)</f>
        <v>0.21158931365669162</v>
      </c>
      <c r="G125" s="2">
        <f>-m*g*J124</f>
        <v>-2.3000618948890383</v>
      </c>
      <c r="H125" s="2">
        <f>G125/m/l</f>
        <v>-2.3000618948890383</v>
      </c>
      <c r="I125" s="2">
        <f>I124+H125*dt</f>
        <v>-2.3714560123825335</v>
      </c>
      <c r="J125" s="2">
        <f>J124+I125*dt</f>
        <v>0.18693626541457048</v>
      </c>
    </row>
    <row r="126" spans="1:10" ht="13.5">
      <c r="A126" s="2">
        <f>A125+dt</f>
        <v>2.4400000000000017</v>
      </c>
      <c r="B126" s="2">
        <f>-m*g*SIN(E125)</f>
        <v>-3.852126921168342</v>
      </c>
      <c r="C126" s="2">
        <f>B126/m/l</f>
        <v>-3.852126921168342</v>
      </c>
      <c r="D126" s="2">
        <f>D125+C126*dt</f>
        <v>-2.0817738071351704</v>
      </c>
      <c r="E126" s="2">
        <f>E125+D126*dt</f>
        <v>0.3617272842929076</v>
      </c>
      <c r="F126" s="2">
        <f>theta_0*COS(2*PI()/T*A126)</f>
        <v>0.16381571013483312</v>
      </c>
      <c r="G126" s="2">
        <f>-m*g*J125</f>
        <v>-1.8345925087785946</v>
      </c>
      <c r="H126" s="2">
        <f>G126/m/l</f>
        <v>-1.8345925087785946</v>
      </c>
      <c r="I126" s="2">
        <f>I125+H126*dt</f>
        <v>-2.4081478625581054</v>
      </c>
      <c r="J126" s="2">
        <f>J125+I126*dt</f>
        <v>0.13877330816340838</v>
      </c>
    </row>
    <row r="127" spans="1:10" ht="13.5">
      <c r="A127" s="2">
        <f>A126+dt</f>
        <v>2.4600000000000017</v>
      </c>
      <c r="B127" s="2">
        <f>-m*g*SIN(E126)</f>
        <v>-3.4730790788430763</v>
      </c>
      <c r="C127" s="2">
        <f>B127/m/l</f>
        <v>-3.4730790788430763</v>
      </c>
      <c r="D127" s="2">
        <f>D126+C127*dt</f>
        <v>-2.1512353887120317</v>
      </c>
      <c r="E127" s="2">
        <f>E126+D127*dt</f>
        <v>0.318702576518667</v>
      </c>
      <c r="F127" s="2">
        <f>theta_0*COS(2*PI()/T*A127)</f>
        <v>0.11539924200499668</v>
      </c>
      <c r="G127" s="2">
        <f>-m*g*J126</f>
        <v>-1.3619212463156898</v>
      </c>
      <c r="H127" s="2">
        <f>G127/m/l</f>
        <v>-1.3619212463156898</v>
      </c>
      <c r="I127" s="2">
        <f>I126+H127*dt</f>
        <v>-2.435386287484419</v>
      </c>
      <c r="J127" s="2">
        <f>J126+I127*dt</f>
        <v>0.09006558241372</v>
      </c>
    </row>
    <row r="128" spans="1:10" ht="13.5">
      <c r="A128" s="2">
        <f>A127+dt</f>
        <v>2.4800000000000018</v>
      </c>
      <c r="B128" s="2">
        <f>-m*g*SIN(E127)</f>
        <v>-3.075067097973254</v>
      </c>
      <c r="C128" s="2">
        <f>B128/m/l</f>
        <v>-3.075067097973254</v>
      </c>
      <c r="D128" s="2">
        <f>D127+C128*dt</f>
        <v>-2.2127367306714967</v>
      </c>
      <c r="E128" s="2">
        <f>E127+D128*dt</f>
        <v>0.2744478419052371</v>
      </c>
      <c r="F128" s="2">
        <f>theta_0*COS(2*PI()/T*A128)</f>
        <v>0.06652991078643992</v>
      </c>
      <c r="G128" s="2">
        <f>-m*g*J127</f>
        <v>-0.883903625808248</v>
      </c>
      <c r="H128" s="2">
        <f>G128/m/l</f>
        <v>-0.883903625808248</v>
      </c>
      <c r="I128" s="2">
        <f>I127+H128*dt</f>
        <v>-2.4530643600005844</v>
      </c>
      <c r="J128" s="2">
        <f>J127+I128*dt</f>
        <v>0.041004295213708304</v>
      </c>
    </row>
    <row r="129" spans="1:10" ht="13.5">
      <c r="A129" s="2">
        <f>A128+dt</f>
        <v>2.5000000000000018</v>
      </c>
      <c r="B129" s="2">
        <f>-m*g*SIN(E128)</f>
        <v>-2.659745967093334</v>
      </c>
      <c r="C129" s="2">
        <f>B129/m/l</f>
        <v>-2.659745967093334</v>
      </c>
      <c r="D129" s="2">
        <f>D128+C129*dt</f>
        <v>-2.2659316500133633</v>
      </c>
      <c r="E129" s="2">
        <f>E128+D129*dt</f>
        <v>0.2291292089049698</v>
      </c>
      <c r="F129" s="2">
        <f>theta_0*COS(2*PI()/T*A129)</f>
        <v>0.017399495176274014</v>
      </c>
      <c r="G129" s="2">
        <f>-m*g*J128</f>
        <v>-0.4024161532273333</v>
      </c>
      <c r="H129" s="2">
        <f>G129/m/l</f>
        <v>-0.4024161532273333</v>
      </c>
      <c r="I129" s="2">
        <f>I128+H129*dt</f>
        <v>-2.461112683065131</v>
      </c>
      <c r="J129" s="2">
        <f>J128+I129*dt</f>
        <v>-0.00821795844759432</v>
      </c>
    </row>
    <row r="130" spans="1:10" ht="13.5">
      <c r="A130" s="2">
        <f>A129+dt</f>
        <v>2.520000000000002</v>
      </c>
      <c r="B130" s="2">
        <f>-m*g*SIN(E129)</f>
        <v>-2.229049670454078</v>
      </c>
      <c r="C130" s="2">
        <f>B130/m/l</f>
        <v>-2.229049670454078</v>
      </c>
      <c r="D130" s="2">
        <f>D129+C130*dt</f>
        <v>-2.310512643422445</v>
      </c>
      <c r="E130" s="2">
        <f>E129+D130*dt</f>
        <v>0.1829189560365209</v>
      </c>
      <c r="F130" s="2">
        <f>theta_0*COS(2*PI()/T*A130)</f>
        <v>-0.03179920155074153</v>
      </c>
      <c r="G130" s="2">
        <f>-m*g*J129</f>
        <v>0.08065104420469066</v>
      </c>
      <c r="H130" s="2">
        <f>G130/m/l</f>
        <v>0.08065104420469066</v>
      </c>
      <c r="I130" s="2">
        <f>I129+H130*dt</f>
        <v>-2.459499662181037</v>
      </c>
      <c r="J130" s="2">
        <f>J129+I130*dt</f>
        <v>-0.05740795169121506</v>
      </c>
    </row>
    <row r="131" spans="1:10" ht="13.5">
      <c r="A131" s="2">
        <f>A130+dt</f>
        <v>2.540000000000002</v>
      </c>
      <c r="B131" s="2">
        <f>-m*g*SIN(E130)</f>
        <v>-1.7851725192267716</v>
      </c>
      <c r="C131" s="2">
        <f>B131/m/l</f>
        <v>-1.7851725192267716</v>
      </c>
      <c r="D131" s="2">
        <f>D130+C131*dt</f>
        <v>-2.34621609380698</v>
      </c>
      <c r="E131" s="2">
        <f>E130+D131*dt</f>
        <v>0.1359946341603813</v>
      </c>
      <c r="F131" s="2">
        <f>theta_0*COS(2*PI()/T*A131)</f>
        <v>-0.08087310816316963</v>
      </c>
      <c r="G131" s="2">
        <f>-m*g*J130</f>
        <v>0.5634016378975847</v>
      </c>
      <c r="H131" s="2">
        <f>G131/m/l</f>
        <v>0.5634016378975847</v>
      </c>
      <c r="I131" s="2">
        <f>I130+H131*dt</f>
        <v>-2.4482316294230855</v>
      </c>
      <c r="J131" s="2">
        <f>J130+I131*dt</f>
        <v>-0.10637258427967677</v>
      </c>
    </row>
    <row r="132" spans="1:10" ht="13.5">
      <c r="A132" s="2">
        <f>A131+dt</f>
        <v>2.560000000000002</v>
      </c>
      <c r="B132" s="2">
        <f>-m*g*SIN(E131)</f>
        <v>-1.330541181718745</v>
      </c>
      <c r="C132" s="2">
        <f>B132/m/l</f>
        <v>-1.330541181718745</v>
      </c>
      <c r="D132" s="2">
        <f>D131+C132*dt</f>
        <v>-2.3728269174413548</v>
      </c>
      <c r="E132" s="2">
        <f>E131+D132*dt</f>
        <v>0.0885380958115542</v>
      </c>
      <c r="F132" s="2">
        <f>theta_0*COS(2*PI()/T*A132)</f>
        <v>-0.1296296431454139</v>
      </c>
      <c r="G132" s="2">
        <f>-m*g*J131</f>
        <v>1.043940542120748</v>
      </c>
      <c r="H132" s="2">
        <f>G132/m/l</f>
        <v>1.043940542120748</v>
      </c>
      <c r="I132" s="2">
        <f>I131+H132*dt</f>
        <v>-2.4273528185806703</v>
      </c>
      <c r="J132" s="2">
        <f>J131+I132*dt</f>
        <v>-0.15491964065129019</v>
      </c>
    </row>
    <row r="133" spans="1:10" ht="13.5">
      <c r="A133" s="2">
        <f>A132+dt</f>
        <v>2.580000000000002</v>
      </c>
      <c r="B133" s="2">
        <f>-m*g*SIN(E132)</f>
        <v>-0.8677780833080413</v>
      </c>
      <c r="C133" s="2">
        <f>B133/m/l</f>
        <v>-0.8677780833080413</v>
      </c>
      <c r="D133" s="2">
        <f>D132+C133*dt</f>
        <v>-2.3901824791075157</v>
      </c>
      <c r="E133" s="2">
        <f>E132+D133*dt</f>
        <v>0.04073444622940388</v>
      </c>
      <c r="F133" s="2">
        <f>theta_0*COS(2*PI()/T*A133)</f>
        <v>-0.17787747044843366</v>
      </c>
      <c r="G133" s="2">
        <f>-m*g*J132</f>
        <v>1.5203813533517618</v>
      </c>
      <c r="H133" s="2">
        <f>G133/m/l</f>
        <v>1.5203813533517618</v>
      </c>
      <c r="I133" s="2">
        <f>I132+H133*dt</f>
        <v>-2.3969451915136353</v>
      </c>
      <c r="J133" s="2">
        <f>J132+I133*dt</f>
        <v>-0.2028585444815629</v>
      </c>
    </row>
    <row r="134" spans="1:10" ht="13.5">
      <c r="A134" s="2">
        <f>A133+dt</f>
        <v>2.600000000000002</v>
      </c>
      <c r="B134" s="2">
        <f>-m*g*SIN(E133)</f>
        <v>-0.3996573089926697</v>
      </c>
      <c r="C134" s="2">
        <f>B134/m/l</f>
        <v>-0.3996573089926697</v>
      </c>
      <c r="D134" s="2">
        <f>D133+C134*dt</f>
        <v>-2.398175625287369</v>
      </c>
      <c r="E134" s="2">
        <f>E133+D134*dt</f>
        <v>-0.007229066276343503</v>
      </c>
      <c r="F134" s="2">
        <f>theta_0*COS(2*PI()/T*A134)</f>
        <v>-0.22542725035286185</v>
      </c>
      <c r="G134" s="2">
        <f>-m*g*J133</f>
        <v>1.9908537555420582</v>
      </c>
      <c r="H134" s="2">
        <f>G134/m/l</f>
        <v>1.9908537555420582</v>
      </c>
      <c r="I134" s="2">
        <f>I133+H134*dt</f>
        <v>-2.357128116402794</v>
      </c>
      <c r="J134" s="2">
        <f>J133+I134*dt</f>
        <v>-0.2500011068096188</v>
      </c>
    </row>
    <row r="135" spans="1:10" ht="13.5">
      <c r="A135" s="2">
        <f>A134+dt</f>
        <v>2.620000000000002</v>
      </c>
      <c r="B135" s="2">
        <f>-m*g*SIN(E134)</f>
        <v>0.07094543850460196</v>
      </c>
      <c r="C135" s="2">
        <f>B135/m/l</f>
        <v>0.07094543850460196</v>
      </c>
      <c r="D135" s="2">
        <f>D134+C135*dt</f>
        <v>-2.396756716517277</v>
      </c>
      <c r="E135" s="2">
        <f>E134+D135*dt</f>
        <v>-0.05516420060668904</v>
      </c>
      <c r="F135" s="2">
        <f>theta_0*COS(2*PI()/T*A135)</f>
        <v>-0.27209238249788703</v>
      </c>
      <c r="G135" s="2">
        <f>-m*g*J134</f>
        <v>2.453510862229599</v>
      </c>
      <c r="H135" s="2">
        <f>G135/m/l</f>
        <v>2.453510862229599</v>
      </c>
      <c r="I135" s="2">
        <f>I134+H135*dt</f>
        <v>-2.308057899158202</v>
      </c>
      <c r="J135" s="2">
        <f>J134+I135*dt</f>
        <v>-0.29616226479278285</v>
      </c>
    </row>
    <row r="136" spans="1:10" ht="13.5">
      <c r="A136" s="2">
        <f>A135+dt</f>
        <v>2.640000000000002</v>
      </c>
      <c r="B136" s="2">
        <f>-m*g*SIN(E135)</f>
        <v>0.5411069278634412</v>
      </c>
      <c r="C136" s="2">
        <f>B136/m/l</f>
        <v>0.5411069278634412</v>
      </c>
      <c r="D136" s="2">
        <f>D135+C136*dt</f>
        <v>-2.385934577960008</v>
      </c>
      <c r="E136" s="2">
        <f>E135+D136*dt</f>
        <v>-0.10288289216588921</v>
      </c>
      <c r="F136" s="2">
        <f>theta_0*COS(2*PI()/T*A136)</f>
        <v>-0.3176897381600309</v>
      </c>
      <c r="G136" s="2">
        <f>-m*g*J135</f>
        <v>2.906536466676371</v>
      </c>
      <c r="H136" s="2">
        <f>G136/m/l</f>
        <v>2.906536466676371</v>
      </c>
      <c r="I136" s="2">
        <f>I135+H136*dt</f>
        <v>-2.2499271698246743</v>
      </c>
      <c r="J136" s="2">
        <f>J135+I136*dt</f>
        <v>-0.34116080818927635</v>
      </c>
    </row>
    <row r="137" spans="1:10" ht="13.5">
      <c r="A137" s="2">
        <f>A136+dt</f>
        <v>2.660000000000002</v>
      </c>
      <c r="B137" s="2">
        <f>-m*g*SIN(E136)</f>
        <v>1.0079123985775782</v>
      </c>
      <c r="C137" s="2">
        <f>B137/m/l</f>
        <v>1.0079123985775782</v>
      </c>
      <c r="D137" s="2">
        <f>D136+C137*dt</f>
        <v>-2.3657763299884564</v>
      </c>
      <c r="E137" s="2">
        <f>E136+D137*dt</f>
        <v>-0.15019841876565834</v>
      </c>
      <c r="F137" s="2">
        <f>theta_0*COS(2*PI()/T*A137)</f>
        <v>-0.3620403789081231</v>
      </c>
      <c r="G137" s="2">
        <f>-m*g*J136</f>
        <v>3.3481521715695584</v>
      </c>
      <c r="H137" s="2">
        <f>G137/m/l</f>
        <v>3.3481521715695584</v>
      </c>
      <c r="I137" s="2">
        <f>I136+H137*dt</f>
        <v>-2.182964126393283</v>
      </c>
      <c r="J137" s="2">
        <f>J136+I137*dt</f>
        <v>-0.384820090717142</v>
      </c>
    </row>
    <row r="138" spans="1:10" ht="13.5">
      <c r="A138" s="2">
        <f>A137+dt</f>
        <v>2.680000000000002</v>
      </c>
      <c r="B138" s="2">
        <f>-m*g*SIN(E137)</f>
        <v>1.4685112191045042</v>
      </c>
      <c r="C138" s="2">
        <f>B138/m/l</f>
        <v>1.4685112191045042</v>
      </c>
      <c r="D138" s="2">
        <f>D137+C138*dt</f>
        <v>-2.3364061056063665</v>
      </c>
      <c r="E138" s="2">
        <f>E137+D138*dt</f>
        <v>-0.19692654087778566</v>
      </c>
      <c r="F138" s="2">
        <f>theta_0*COS(2*PI()/T*A138)</f>
        <v>-0.4049702588142445</v>
      </c>
      <c r="G138" s="2">
        <f>-m*g*J137</f>
        <v>3.7766243702980318</v>
      </c>
      <c r="H138" s="2">
        <f>G138/m/l</f>
        <v>3.7766243702980318</v>
      </c>
      <c r="I138" s="2">
        <f>I137+H138*dt</f>
        <v>-2.1074316389873227</v>
      </c>
      <c r="J138" s="2">
        <f>J137+I138*dt</f>
        <v>-0.42696872349688847</v>
      </c>
    </row>
    <row r="139" spans="1:10" ht="13.5">
      <c r="A139" s="2">
        <f>A138+dt</f>
        <v>2.700000000000002</v>
      </c>
      <c r="B139" s="2">
        <f>-m*g*SIN(E138)</f>
        <v>1.9201699727460733</v>
      </c>
      <c r="C139" s="2">
        <f>B139/m/l</f>
        <v>1.9201699727460733</v>
      </c>
      <c r="D139" s="2">
        <f>D138+C139*dt</f>
        <v>-2.298002706151445</v>
      </c>
      <c r="E139" s="2">
        <f>E138+D139*dt</f>
        <v>-0.24288659500081455</v>
      </c>
      <c r="F139" s="2">
        <f>theta_0*COS(2*PI()/T*A139)</f>
        <v>-0.4463109074649427</v>
      </c>
      <c r="G139" s="2">
        <f>-m*g*J138</f>
        <v>4.190271052398463</v>
      </c>
      <c r="H139" s="2">
        <f>G139/m/l</f>
        <v>4.190271052398463</v>
      </c>
      <c r="I139" s="2">
        <f>I138+H139*dt</f>
        <v>-2.0236262179393534</v>
      </c>
      <c r="J139" s="2">
        <f>J138+I139*dt</f>
        <v>-0.46744124785567553</v>
      </c>
    </row>
    <row r="140" spans="1:10" ht="13.5">
      <c r="A140" s="2">
        <f>A139+dt</f>
        <v>2.720000000000002</v>
      </c>
      <c r="B140" s="2">
        <f>-m*g*SIN(E139)</f>
        <v>2.3603208941303384</v>
      </c>
      <c r="C140" s="2">
        <f>B140/m/l</f>
        <v>2.3603208941303384</v>
      </c>
      <c r="D140" s="2">
        <f>D139+C140*dt</f>
        <v>-2.2507962882688384</v>
      </c>
      <c r="E140" s="2">
        <f>E139+D140*dt</f>
        <v>-0.2879025207661913</v>
      </c>
      <c r="F140" s="2">
        <f>theta_0*COS(2*PI()/T*A140)</f>
        <v>-0.4859000910923664</v>
      </c>
      <c r="G140" s="2">
        <f>-m*g*J139</f>
        <v>4.587468406455599</v>
      </c>
      <c r="H140" s="2">
        <f>G140/m/l</f>
        <v>4.587468406455599</v>
      </c>
      <c r="I140" s="2">
        <f>I139+H140*dt</f>
        <v>-1.9318768498102414</v>
      </c>
      <c r="J140" s="2">
        <f>J139+I140*dt</f>
        <v>-0.5060787848518804</v>
      </c>
    </row>
    <row r="141" spans="1:10" ht="13.5">
      <c r="A141" s="2">
        <f>A140+dt</f>
        <v>2.740000000000002</v>
      </c>
      <c r="B141" s="2">
        <f>-m*g*SIN(E140)</f>
        <v>2.7866038529970685</v>
      </c>
      <c r="C141" s="2">
        <f>B141/m/l</f>
        <v>2.7866038529970685</v>
      </c>
      <c r="D141" s="2">
        <f>D140+C141*dt</f>
        <v>-2.195064211208897</v>
      </c>
      <c r="E141" s="2">
        <f>E140+D141*dt</f>
        <v>-0.33180380499036927</v>
      </c>
      <c r="F141" s="2">
        <f>theta_0*COS(2*PI()/T*A141)</f>
        <v>-0.5235824492308321</v>
      </c>
      <c r="G141" s="2">
        <f>-m*g*J140</f>
        <v>4.966657194536355</v>
      </c>
      <c r="H141" s="2">
        <f>G141/m/l</f>
        <v>4.966657194536355</v>
      </c>
      <c r="I141" s="2">
        <f>I140+H141*dt</f>
        <v>-1.8325437059195144</v>
      </c>
      <c r="J141" s="2">
        <f>J140+I141*dt</f>
        <v>-0.5427296589702707</v>
      </c>
    </row>
    <row r="142" spans="1:10" ht="13.5">
      <c r="A142" s="2">
        <f>A141+dt</f>
        <v>2.760000000000002</v>
      </c>
      <c r="B142" s="2">
        <f>-m*g*SIN(E141)</f>
        <v>3.1969004524126166</v>
      </c>
      <c r="C142" s="2">
        <f>B142/m/l</f>
        <v>3.1969004524126166</v>
      </c>
      <c r="D142" s="2">
        <f>D141+C142*dt</f>
        <v>-2.1311262021606447</v>
      </c>
      <c r="E142" s="2">
        <f>E141+D142*dt</f>
        <v>-0.37442632903358214</v>
      </c>
      <c r="F142" s="2">
        <f>theta_0*COS(2*PI()/T*A142)</f>
        <v>-0.5592101044003809</v>
      </c>
      <c r="G142" s="2">
        <f>-m*g*J141</f>
        <v>5.326348873134236</v>
      </c>
      <c r="H142" s="2">
        <f>G142/m/l</f>
        <v>5.326348873134236</v>
      </c>
      <c r="I142" s="2">
        <f>I141+H142*dt</f>
        <v>-1.7260167284568297</v>
      </c>
      <c r="J142" s="2">
        <f>J141+I142*dt</f>
        <v>-0.5772499935394073</v>
      </c>
    </row>
    <row r="143" spans="1:10" ht="13.5">
      <c r="A143" s="2">
        <f>A142+dt</f>
        <v>2.780000000000002</v>
      </c>
      <c r="B143" s="2">
        <f>-m*g*SIN(E142)</f>
        <v>3.589359244950782</v>
      </c>
      <c r="C143" s="2">
        <f>B143/m/l</f>
        <v>3.589359244950782</v>
      </c>
      <c r="D143" s="2">
        <f>D142+C143*dt</f>
        <v>-2.059339017261629</v>
      </c>
      <c r="E143" s="2">
        <f>E142+D143*dt</f>
        <v>-0.41561310937881474</v>
      </c>
      <c r="F143" s="2">
        <f>theta_0*COS(2*PI()/T*A143)</f>
        <v>-0.5926432424247358</v>
      </c>
      <c r="G143" s="2">
        <f>-m*g*J142</f>
        <v>5.665131436595743</v>
      </c>
      <c r="H143" s="2">
        <f>G143/m/l</f>
        <v>5.665131436595743</v>
      </c>
      <c r="I143" s="2">
        <f>I142+H143*dt</f>
        <v>-1.612714099724915</v>
      </c>
      <c r="J143" s="2">
        <f>J142+I143*dt</f>
        <v>-0.6095042755339056</v>
      </c>
    </row>
    <row r="144" spans="1:10" ht="13.5">
      <c r="A144" s="2">
        <f>A143+dt</f>
        <v>2.800000000000002</v>
      </c>
      <c r="B144" s="2">
        <f>-m*g*SIN(E143)</f>
        <v>3.962411538390798</v>
      </c>
      <c r="C144" s="2">
        <f>B144/m/l</f>
        <v>3.962411538390798</v>
      </c>
      <c r="D144" s="2">
        <f>D143+C144*dt</f>
        <v>-1.980090786493813</v>
      </c>
      <c r="E144" s="2">
        <f>E143+D144*dt</f>
        <v>-0.455214925108691</v>
      </c>
      <c r="F144" s="2">
        <f>theta_0*COS(2*PI()/T*A144)</f>
        <v>-0.623750661106306</v>
      </c>
      <c r="G144" s="2">
        <f>-m*g*J143</f>
        <v>5.98167496008975</v>
      </c>
      <c r="H144" s="2">
        <f>G144/m/l</f>
        <v>5.98167496008975</v>
      </c>
      <c r="I144" s="2">
        <f>I143+H144*dt</f>
        <v>-1.49308060052312</v>
      </c>
      <c r="J144" s="2">
        <f>J143+I144*dt</f>
        <v>-0.6393658875443681</v>
      </c>
    </row>
    <row r="145" spans="1:10" ht="13.5">
      <c r="A145" s="2">
        <f>A144+dt</f>
        <v>2.820000000000002</v>
      </c>
      <c r="B145" s="2">
        <f>-m*g*SIN(E144)</f>
        <v>4.314777727609184</v>
      </c>
      <c r="C145" s="2">
        <f>B145/m/l</f>
        <v>4.314777727609184</v>
      </c>
      <c r="D145" s="2">
        <f>D144+C145*dt</f>
        <v>-1.8937952319416294</v>
      </c>
      <c r="E145" s="2">
        <f>E144+D145*dt</f>
        <v>-0.4930908297475236</v>
      </c>
      <c r="F145" s="2">
        <f>theta_0*COS(2*PI()/T*A145)</f>
        <v>-0.652410285105068</v>
      </c>
      <c r="G145" s="2">
        <f>-m*g*J144</f>
        <v>6.274736820360428</v>
      </c>
      <c r="H145" s="2">
        <f>G145/m/l</f>
        <v>6.274736820360428</v>
      </c>
      <c r="I145" s="2">
        <f>I144+H145*dt</f>
        <v>-1.3675858641159115</v>
      </c>
      <c r="J145" s="2">
        <f>J144+I145*dt</f>
        <v>-0.6667176048266863</v>
      </c>
    </row>
    <row r="146" spans="1:10" ht="13.5">
      <c r="A146" s="2">
        <f>A145+dt</f>
        <v>2.840000000000002</v>
      </c>
      <c r="B146" s="2">
        <f>-m*g*SIN(E145)</f>
        <v>4.645464520365521</v>
      </c>
      <c r="C146" s="2">
        <f>B146/m/l</f>
        <v>4.645464520365521</v>
      </c>
      <c r="D146" s="2">
        <f>D145+C146*dt</f>
        <v>-1.800885941534319</v>
      </c>
      <c r="E146" s="2">
        <f>E145+D146*dt</f>
        <v>-0.52910854857821</v>
      </c>
      <c r="F146" s="2">
        <f>theta_0*COS(2*PI()/T*A146)</f>
        <v>-0.6785096450007713</v>
      </c>
      <c r="G146" s="2">
        <f>-m*g*J145</f>
        <v>6.543166573769099</v>
      </c>
      <c r="H146" s="2">
        <f>G146/m/l</f>
        <v>6.543166573769099</v>
      </c>
      <c r="I146" s="2">
        <f>I145+H146*dt</f>
        <v>-1.2367225326405296</v>
      </c>
      <c r="J146" s="2">
        <f>J145+I146*dt</f>
        <v>-0.6914520554794968</v>
      </c>
    </row>
    <row r="147" spans="1:10" ht="13.5">
      <c r="A147" s="2">
        <f>A146+dt</f>
        <v>2.860000000000002</v>
      </c>
      <c r="B147" s="2">
        <f>-m*g*SIN(E146)</f>
        <v>4.953753796357955</v>
      </c>
      <c r="C147" s="2">
        <f>B147/m/l</f>
        <v>4.953753796357955</v>
      </c>
      <c r="D147" s="2">
        <f>D146+C147*dt</f>
        <v>-1.70181086560716</v>
      </c>
      <c r="E147" s="2">
        <f>E146+D147*dt</f>
        <v>-0.5631447658903532</v>
      </c>
      <c r="F147" s="2">
        <f>theta_0*COS(2*PI()/T*A147)</f>
        <v>-0.7019463186584812</v>
      </c>
      <c r="G147" s="2">
        <f>-m*g*J146</f>
        <v>6.785910472475782</v>
      </c>
      <c r="H147" s="2">
        <f>G147/m/l</f>
        <v>6.785910472475782</v>
      </c>
      <c r="I147" s="2">
        <f>I146+H147*dt</f>
        <v>-1.1010043231910138</v>
      </c>
      <c r="J147" s="2">
        <f>J146+I147*dt</f>
        <v>-0.7134721419433171</v>
      </c>
    </row>
    <row r="148" spans="1:10" ht="13.5">
      <c r="A148" s="2">
        <f>A147+dt</f>
        <v>2.880000000000002</v>
      </c>
      <c r="B148" s="2">
        <f>-m*g*SIN(E147)</f>
        <v>5.23918413370154</v>
      </c>
      <c r="C148" s="2">
        <f>B148/m/l</f>
        <v>5.23918413370154</v>
      </c>
      <c r="D148" s="2">
        <f>D147+C148*dt</f>
        <v>-1.5970271829331293</v>
      </c>
      <c r="E148" s="2">
        <f>E147+D148*dt</f>
        <v>-0.5950853095490158</v>
      </c>
      <c r="F148" s="2">
        <f>theta_0*COS(2*PI()/T*A148)</f>
        <v>-0.7226283331653991</v>
      </c>
      <c r="G148" s="2">
        <f>-m*g*J147</f>
        <v>7.002015601031714</v>
      </c>
      <c r="H148" s="2">
        <f>G148/m/l</f>
        <v>7.002015601031714</v>
      </c>
      <c r="I148" s="2">
        <f>I147+H148*dt</f>
        <v>-0.9609640111703796</v>
      </c>
      <c r="J148" s="2">
        <f>J147+I148*dt</f>
        <v>-0.7326914221667247</v>
      </c>
    </row>
    <row r="149" spans="1:10" ht="13.5">
      <c r="A149" s="2">
        <f>A148+dt</f>
        <v>2.900000000000002</v>
      </c>
      <c r="B149" s="2">
        <f>-m*g*SIN(E148)</f>
        <v>5.5015262456732765</v>
      </c>
      <c r="C149" s="2">
        <f>B149/m/l</f>
        <v>5.5015262456732765</v>
      </c>
      <c r="D149" s="2">
        <f>D148+C149*dt</f>
        <v>-1.4869966580196639</v>
      </c>
      <c r="E149" s="2">
        <f>E148+D149*dt</f>
        <v>-0.6248252427094091</v>
      </c>
      <c r="F149" s="2">
        <f>theta_0*COS(2*PI()/T*A149)</f>
        <v>-0.7404745257616331</v>
      </c>
      <c r="G149" s="2">
        <f>-m*g*J148</f>
        <v>7.190633617144236</v>
      </c>
      <c r="H149" s="2">
        <f>G149/m/l</f>
        <v>7.190633617144236</v>
      </c>
      <c r="I149" s="2">
        <f>I148+H149*dt</f>
        <v>-0.8171513388274948</v>
      </c>
      <c r="J149" s="2">
        <f>J148+I149*dt</f>
        <v>-0.7490344489432745</v>
      </c>
    </row>
    <row r="150" spans="1:10" ht="13.5">
      <c r="A150" s="2">
        <f>A149+dt</f>
        <v>2.920000000000002</v>
      </c>
      <c r="B150" s="2">
        <f>-m*g*SIN(E149)</f>
        <v>5.740753692026031</v>
      </c>
      <c r="C150" s="2">
        <f>B150/m/l</f>
        <v>5.740753692026031</v>
      </c>
      <c r="D150" s="2">
        <f>D149+C150*dt</f>
        <v>-1.3721815841791432</v>
      </c>
      <c r="E150" s="2">
        <f>E149+D150*dt</f>
        <v>-0.652268874392992</v>
      </c>
      <c r="F150" s="2">
        <f>theta_0*COS(2*PI()/T*A150)</f>
        <v>-0.755414862348513</v>
      </c>
      <c r="G150" s="2">
        <f>-m*g*J149</f>
        <v>7.351024081929296</v>
      </c>
      <c r="H150" s="2">
        <f>G150/m/l</f>
        <v>7.351024081929296</v>
      </c>
      <c r="I150" s="2">
        <f>I149+H150*dt</f>
        <v>-0.6701308571889089</v>
      </c>
      <c r="J150" s="2">
        <f>J149+I150*dt</f>
        <v>-0.7624370660870528</v>
      </c>
    </row>
    <row r="151" spans="1:10" ht="13.5">
      <c r="A151" s="2">
        <f>A150+dt</f>
        <v>2.940000000000002</v>
      </c>
      <c r="B151" s="2">
        <f>-m*g*SIN(E150)</f>
        <v>5.957010269176638</v>
      </c>
      <c r="C151" s="2">
        <f>B151/m/l</f>
        <v>5.957010269176638</v>
      </c>
      <c r="D151" s="2">
        <f>D150+C151*dt</f>
        <v>-1.2530413787956105</v>
      </c>
      <c r="E151" s="2">
        <f>E150+D151*dt</f>
        <v>-0.6773297019689042</v>
      </c>
      <c r="F151" s="2">
        <f>theta_0*COS(2*PI()/T*A151)</f>
        <v>-0.7673907123245226</v>
      </c>
      <c r="G151" s="2">
        <f>-m*g*J150</f>
        <v>7.482557366578336</v>
      </c>
      <c r="H151" s="2">
        <f>G151/m/l</f>
        <v>7.482557366578336</v>
      </c>
      <c r="I151" s="2">
        <f>I150+H151*dt</f>
        <v>-0.5204797098573422</v>
      </c>
      <c r="J151" s="2">
        <f>J150+I151*dt</f>
        <v>-0.7728466602841996</v>
      </c>
    </row>
    <row r="152" spans="1:10" ht="13.5">
      <c r="A152" s="2">
        <f>A151+dt</f>
        <v>2.960000000000002</v>
      </c>
      <c r="B152" s="2">
        <f>-m*g*SIN(E151)</f>
        <v>6.150575453173571</v>
      </c>
      <c r="C152" s="2">
        <f>B152/m/l</f>
        <v>6.150575453173571</v>
      </c>
      <c r="D152" s="2">
        <f>D151+C152*dt</f>
        <v>-1.1300298697321391</v>
      </c>
      <c r="E152" s="2">
        <f>E151+D152*dt</f>
        <v>-0.699930299363547</v>
      </c>
      <c r="F152" s="2">
        <f>theta_0*COS(2*PI()/T*A152)</f>
        <v>-0.7763550786703062</v>
      </c>
      <c r="G152" s="2">
        <f>-m*g*J151</f>
        <v>7.584717124029135</v>
      </c>
      <c r="H152" s="2">
        <f>G152/m/l</f>
        <v>7.584717124029135</v>
      </c>
      <c r="I152" s="2">
        <f>I151+H152*dt</f>
        <v>-0.3687853673767595</v>
      </c>
      <c r="J152" s="2">
        <f>J151+I152*dt</f>
        <v>-0.7802223676317348</v>
      </c>
    </row>
    <row r="153" spans="1:10" ht="13.5">
      <c r="A153" s="2">
        <f>A152+dt</f>
        <v>2.980000000000002</v>
      </c>
      <c r="B153" s="2">
        <f>-m*g*SIN(E152)</f>
        <v>6.321829182978792</v>
      </c>
      <c r="C153" s="2">
        <f>B153/m/l</f>
        <v>6.321829182978792</v>
      </c>
      <c r="D153" s="2">
        <f>D152+C153*dt</f>
        <v>-1.0035932860725634</v>
      </c>
      <c r="E153" s="2">
        <f>E152+D153*dt</f>
        <v>-0.7200021650849983</v>
      </c>
      <c r="F153" s="2">
        <f>theta_0*COS(2*PI()/T*A153)</f>
        <v>-0.7822727823798211</v>
      </c>
      <c r="G153" s="2">
        <f>-m*g*J152</f>
        <v>7.657102315937846</v>
      </c>
      <c r="H153" s="2">
        <f>G153/m/l</f>
        <v>7.657102315937846</v>
      </c>
      <c r="I153" s="2">
        <f>I152+H153*dt</f>
        <v>-0.21564332105800257</v>
      </c>
      <c r="J153" s="2">
        <f>J152+I153*dt</f>
        <v>-0.7845352340528948</v>
      </c>
    </row>
    <row r="154" spans="1:10" ht="13.5">
      <c r="A154" s="2">
        <f>A153+dt</f>
        <v>3.000000000000002</v>
      </c>
      <c r="B154" s="2">
        <f>-m*g*SIN(E153)</f>
        <v>6.471217145189393</v>
      </c>
      <c r="C154" s="2">
        <f>B154/m/l</f>
        <v>6.471217145189393</v>
      </c>
      <c r="D154" s="2">
        <f>D153+C154*dt</f>
        <v>-0.8741689431687755</v>
      </c>
      <c r="E154" s="2">
        <f>E153+D154*dt</f>
        <v>-0.7374855439483737</v>
      </c>
      <c r="F154" s="2">
        <f>theta_0*COS(2*PI()/T*A154)</f>
        <v>-0.7851206005138743</v>
      </c>
      <c r="G154" s="2">
        <f>-m*g*J153</f>
        <v>7.69942878699511</v>
      </c>
      <c r="H154" s="2">
        <f>G154/m/l</f>
        <v>7.69942878699511</v>
      </c>
      <c r="I154" s="2">
        <f>I153+H154*dt</f>
        <v>-0.06165474531810036</v>
      </c>
      <c r="J154" s="2">
        <f>J153+I154*dt</f>
        <v>-0.7857683289592569</v>
      </c>
    </row>
    <row r="155" spans="1:10" ht="13.5">
      <c r="A155" s="2">
        <f>A154+dt</f>
        <v>3.0200000000000022</v>
      </c>
      <c r="B155" s="2">
        <f>-m*g*SIN(E154)</f>
        <v>6.599217570646073</v>
      </c>
      <c r="C155" s="2">
        <f>B155/m/l</f>
        <v>6.599217570646073</v>
      </c>
      <c r="D155" s="2">
        <f>D154+C155*dt</f>
        <v>-0.742184591755854</v>
      </c>
      <c r="E155" s="2">
        <f>E154+D155*dt</f>
        <v>-0.7523292357834909</v>
      </c>
      <c r="F155" s="2">
        <f>theta_0*COS(2*PI()/T*A155)</f>
        <v>-0.784887357334273</v>
      </c>
      <c r="G155" s="2">
        <f>-m*g*J154</f>
        <v>7.711530380406147</v>
      </c>
      <c r="H155" s="2">
        <f>G155/m/l</f>
        <v>7.711530380406147</v>
      </c>
      <c r="I155" s="2">
        <f>I154+H155*dt</f>
        <v>0.0925758622900226</v>
      </c>
      <c r="J155" s="2">
        <f>J154+I155*dt</f>
        <v>-0.7839168117134564</v>
      </c>
    </row>
    <row r="156" spans="1:10" ht="13.5">
      <c r="A156" s="2">
        <f>A155+dt</f>
        <v>3.0400000000000023</v>
      </c>
      <c r="B156" s="2">
        <f>-m*g*SIN(E155)</f>
        <v>6.706310392711824</v>
      </c>
      <c r="C156" s="2">
        <f>B156/m/l</f>
        <v>6.706310392711824</v>
      </c>
      <c r="D156" s="2">
        <f>D155+C156*dt</f>
        <v>-0.6080583839016176</v>
      </c>
      <c r="E156" s="2">
        <f>E155+D156*dt</f>
        <v>-0.7644904034615232</v>
      </c>
      <c r="F156" s="2">
        <f>theta_0*COS(2*PI()/T*A156)</f>
        <v>-0.7815739681609524</v>
      </c>
      <c r="G156" s="2">
        <f>-m*g*J155</f>
        <v>7.693359590155861</v>
      </c>
      <c r="H156" s="2">
        <f>G156/m/l</f>
        <v>7.693359590155861</v>
      </c>
      <c r="I156" s="2">
        <f>I155+H156*dt</f>
        <v>0.24644305409313982</v>
      </c>
      <c r="J156" s="2">
        <f>J155+I156*dt</f>
        <v>-0.7789879506315937</v>
      </c>
    </row>
    <row r="157" spans="1:10" ht="13.5">
      <c r="A157" s="2">
        <f>A156+dt</f>
        <v>3.0600000000000023</v>
      </c>
      <c r="B157" s="2">
        <f>-m*g*SIN(E156)</f>
        <v>6.792949458235393</v>
      </c>
      <c r="C157" s="2">
        <f>B157/m/l</f>
        <v>6.792949458235393</v>
      </c>
      <c r="D157" s="2">
        <f>D156+C157*dt</f>
        <v>-0.47219939473690975</v>
      </c>
      <c r="E157" s="2">
        <f>E156+D157*dt</f>
        <v>-0.7739343913562614</v>
      </c>
      <c r="F157" s="2">
        <f>theta_0*COS(2*PI()/T*A157)</f>
        <v>-0.7751934357799715</v>
      </c>
      <c r="G157" s="2">
        <f>-m*g*J156</f>
        <v>7.64498774749846</v>
      </c>
      <c r="H157" s="2">
        <f>G157/m/l</f>
        <v>7.64498774749846</v>
      </c>
      <c r="I157" s="2">
        <f>I156+H157*dt</f>
        <v>0.39934280904310904</v>
      </c>
      <c r="J157" s="2">
        <f>J156+I157*dt</f>
        <v>-0.7710010944507315</v>
      </c>
    </row>
    <row r="158" spans="1:10" ht="13.5">
      <c r="A158" s="2">
        <f>A157+dt</f>
        <v>3.0800000000000023</v>
      </c>
      <c r="B158" s="2">
        <f>-m*g*SIN(E157)</f>
        <v>6.8595383342932115</v>
      </c>
      <c r="C158" s="2">
        <f>B158/m/l</f>
        <v>6.8595383342932115</v>
      </c>
      <c r="D158" s="2">
        <f>D157+C158*dt</f>
        <v>-0.3350086280510455</v>
      </c>
      <c r="E158" s="2">
        <f>E157+D158*dt</f>
        <v>-0.7806345639172824</v>
      </c>
      <c r="F158" s="2">
        <f>theta_0*COS(2*PI()/T*A158)</f>
        <v>-0.7657707994164721</v>
      </c>
      <c r="G158" s="2">
        <f>-m*g*J157</f>
        <v>7.566604740939479</v>
      </c>
      <c r="H158" s="2">
        <f>G158/m/l</f>
        <v>7.566604740939479</v>
      </c>
      <c r="I158" s="2">
        <f>I157+H158*dt</f>
        <v>0.5506749038618987</v>
      </c>
      <c r="J158" s="2">
        <f>J157+I158*dt</f>
        <v>-0.7599875963734936</v>
      </c>
    </row>
    <row r="159" spans="1:10" ht="13.5">
      <c r="A159" s="2">
        <f>A158+dt</f>
        <v>3.1000000000000023</v>
      </c>
      <c r="B159" s="2">
        <f>-m*g*SIN(E158)</f>
        <v>6.906410122580553</v>
      </c>
      <c r="C159" s="2">
        <f>B159/m/l</f>
        <v>6.906410122580553</v>
      </c>
      <c r="D159" s="2">
        <f>D158+C159*dt</f>
        <v>-0.19688042559943442</v>
      </c>
      <c r="E159" s="2">
        <f>E158+D159*dt</f>
        <v>-0.784572172429271</v>
      </c>
      <c r="F159" s="2">
        <f>theta_0*COS(2*PI()/T*A159)</f>
        <v>-0.7533430364728471</v>
      </c>
      <c r="G159" s="2">
        <f>-m*g*J158</f>
        <v>7.458518270809466</v>
      </c>
      <c r="H159" s="2">
        <f>G159/m/l</f>
        <v>7.458518270809466</v>
      </c>
      <c r="I159" s="2">
        <f>I158+H159*dt</f>
        <v>0.699845269278088</v>
      </c>
      <c r="J159" s="2">
        <f>J158+I159*dt</f>
        <v>-0.7459906909879318</v>
      </c>
    </row>
    <row r="160" spans="1:10" ht="13.5">
      <c r="A160" s="2">
        <f>A159+dt</f>
        <v>3.1200000000000023</v>
      </c>
      <c r="B160" s="2">
        <f>-m*g*SIN(E159)</f>
        <v>6.933811581647226</v>
      </c>
      <c r="C160" s="2">
        <f>B160/m/l</f>
        <v>6.933811581647226</v>
      </c>
      <c r="D160" s="2">
        <f>D159+C160*dt</f>
        <v>-0.0582041939664899</v>
      </c>
      <c r="E160" s="2">
        <f>E159+D160*dt</f>
        <v>-0.7857362563086008</v>
      </c>
      <c r="F160" s="2">
        <f>theta_0*COS(2*PI()/T*A160)</f>
        <v>-0.7379589174177299</v>
      </c>
      <c r="G160" s="2">
        <f>-m*g*J159</f>
        <v>7.321152641355563</v>
      </c>
      <c r="H160" s="2">
        <f>G160/m/l</f>
        <v>7.321152641355563</v>
      </c>
      <c r="I160" s="2">
        <f>I159+H160*dt</f>
        <v>0.8462683221051992</v>
      </c>
      <c r="J160" s="2">
        <f>J159+I160*dt</f>
        <v>-0.7290653245458278</v>
      </c>
    </row>
    <row r="161" spans="1:10" ht="13.5">
      <c r="A161" s="2">
        <f>A160+dt</f>
        <v>3.1400000000000023</v>
      </c>
      <c r="B161" s="2">
        <f>-m*g*SIN(E160)</f>
        <v>6.941891765193883</v>
      </c>
      <c r="C161" s="2">
        <f>B161/m/l</f>
        <v>6.941891765193883</v>
      </c>
      <c r="D161" s="2">
        <f>D160+C161*dt</f>
        <v>0.08063364133738776</v>
      </c>
      <c r="E161" s="2">
        <f>E160+D161*dt</f>
        <v>-0.7841235834818531</v>
      </c>
      <c r="F161" s="2">
        <f>theta_0*COS(2*PI()/T*A161)</f>
        <v>-0.7196788143952656</v>
      </c>
      <c r="G161" s="2">
        <f>-m*g*J160</f>
        <v>7.155047095092755</v>
      </c>
      <c r="H161" s="2">
        <f>G161/m/l</f>
        <v>7.155047095092755</v>
      </c>
      <c r="I161" s="2">
        <f>I160+H161*dt</f>
        <v>0.9893692640070543</v>
      </c>
      <c r="J161" s="2">
        <f>J160+I161*dt</f>
        <v>-0.7092779392656867</v>
      </c>
    </row>
    <row r="162" spans="1:10" ht="13.5">
      <c r="A162" s="2">
        <f>A161+dt</f>
        <v>3.1600000000000024</v>
      </c>
      <c r="B162" s="2">
        <f>-m*g*SIN(E161)</f>
        <v>6.930695310235033</v>
      </c>
      <c r="C162" s="2">
        <f>B162/m/l</f>
        <v>6.930695310235033</v>
      </c>
      <c r="D162" s="2">
        <f>D161+C162*dt</f>
        <v>0.21924754754208844</v>
      </c>
      <c r="E162" s="2">
        <f>E161+D162*dt</f>
        <v>-0.7797386325310113</v>
      </c>
      <c r="F162" s="2">
        <f>theta_0*COS(2*PI()/T*A162)</f>
        <v>-0.6985744643057408</v>
      </c>
      <c r="G162" s="2">
        <f>-m*g*J161</f>
        <v>6.96085369595345</v>
      </c>
      <c r="H162" s="2">
        <f>G162/m/l</f>
        <v>6.96085369595345</v>
      </c>
      <c r="I162" s="2">
        <f>I161+H162*dt</f>
        <v>1.1285863379261232</v>
      </c>
      <c r="J162" s="2">
        <f>J161+I162*dt</f>
        <v>-0.6867062125071642</v>
      </c>
    </row>
    <row r="163" spans="1:10" ht="13.5">
      <c r="A163" s="2">
        <f>A162+dt</f>
        <v>3.1800000000000024</v>
      </c>
      <c r="B163" s="2">
        <f>-m*g*SIN(E162)</f>
        <v>6.900160448184135</v>
      </c>
      <c r="C163" s="2">
        <f>B163/m/l</f>
        <v>6.900160448184135</v>
      </c>
      <c r="D163" s="2">
        <f>D162+C163*dt</f>
        <v>0.35725075650577115</v>
      </c>
      <c r="E163" s="2">
        <f>E162+D163*dt</f>
        <v>-0.7725936174008958</v>
      </c>
      <c r="F163" s="2">
        <f>theta_0*COS(2*PI()/T*A163)</f>
        <v>-0.6747286872873204</v>
      </c>
      <c r="G163" s="2">
        <f>-m*g*J162</f>
        <v>6.73933476954531</v>
      </c>
      <c r="H163" s="2">
        <f>G163/m/l</f>
        <v>6.73933476954531</v>
      </c>
      <c r="I163" s="2">
        <f>I162+H163*dt</f>
        <v>1.2633730333170294</v>
      </c>
      <c r="J163" s="2">
        <f>J162+I163*dt</f>
        <v>-0.6614387518408237</v>
      </c>
    </row>
    <row r="164" spans="1:10" ht="13.5">
      <c r="A164" s="2">
        <f>A163+dt</f>
        <v>3.2000000000000024</v>
      </c>
      <c r="B164" s="2">
        <f>-m*g*SIN(E163)</f>
        <v>6.850121759651267</v>
      </c>
      <c r="C164" s="2">
        <f>B164/m/l</f>
        <v>6.850121759651267</v>
      </c>
      <c r="D164" s="2">
        <f>D163+C164*dt</f>
        <v>0.4942531916987965</v>
      </c>
      <c r="E164" s="2">
        <f>E163+D164*dt</f>
        <v>-0.7627085535669199</v>
      </c>
      <c r="F164" s="2">
        <f>theta_0*COS(2*PI()/T*A164)</f>
        <v>-0.6482350617036563</v>
      </c>
      <c r="G164" s="2">
        <f>-m*g*J163</f>
        <v>6.491359910565843</v>
      </c>
      <c r="H164" s="2">
        <f>G164/m/l</f>
        <v>6.491359910565843</v>
      </c>
      <c r="I164" s="2">
        <f>I163+H164*dt</f>
        <v>1.3932002315283463</v>
      </c>
      <c r="J164" s="2">
        <f>J163+I164*dt</f>
        <v>-0.6335747472102568</v>
      </c>
    </row>
    <row r="165" spans="1:10" ht="13.5">
      <c r="A165" s="2">
        <f>A164+dt</f>
        <v>3.2200000000000024</v>
      </c>
      <c r="B165" s="2">
        <f>-m*g*SIN(E164)</f>
        <v>6.780317644052249</v>
      </c>
      <c r="C165" s="2">
        <f>B165/m/l</f>
        <v>6.780317644052249</v>
      </c>
      <c r="D165" s="2">
        <f>D164+C165*dt</f>
        <v>0.6298595445798415</v>
      </c>
      <c r="E165" s="2">
        <f>E164+D165*dt</f>
        <v>-0.7501113626753231</v>
      </c>
      <c r="F165" s="2">
        <f>theta_0*COS(2*PI()/T*A165)</f>
        <v>-0.6191975569128203</v>
      </c>
      <c r="G165" s="2">
        <f>-m*g*J164</f>
        <v>6.21790256912146</v>
      </c>
      <c r="H165" s="2">
        <f>G165/m/l</f>
        <v>6.21790256912146</v>
      </c>
      <c r="I165" s="2">
        <f>I164+H165*dt</f>
        <v>1.5175582829107754</v>
      </c>
      <c r="J165" s="2">
        <f>J164+I165*dt</f>
        <v>-0.6032235815520413</v>
      </c>
    </row>
    <row r="166" spans="1:10" ht="13.5">
      <c r="A166" s="2">
        <f>A165+dt</f>
        <v>3.2400000000000024</v>
      </c>
      <c r="B166" s="2">
        <f>-m*g*SIN(E165)</f>
        <v>6.690402421879358</v>
      </c>
      <c r="C166" s="2">
        <f>B166/m/l</f>
        <v>6.690402421879358</v>
      </c>
      <c r="D166" s="2">
        <f>D165+C166*dt</f>
        <v>0.7636675930174287</v>
      </c>
      <c r="E166" s="2">
        <f>E165+D166*dt</f>
        <v>-0.7348380108149745</v>
      </c>
      <c r="F166" s="2">
        <f>theta_0*COS(2*PI()/T*A166)</f>
        <v>-0.5877301252586912</v>
      </c>
      <c r="G166" s="2">
        <f>-m*g*J165</f>
        <v>5.920036229351733</v>
      </c>
      <c r="H166" s="2">
        <f>G166/m/l</f>
        <v>5.920036229351733</v>
      </c>
      <c r="I166" s="2">
        <f>I165+H166*dt</f>
        <v>1.63595900749781</v>
      </c>
      <c r="J166" s="2">
        <f>J165+I166*dt</f>
        <v>-0.570504401402085</v>
      </c>
    </row>
    <row r="167" spans="1:10" ht="13.5">
      <c r="A167" s="2">
        <f>A166+dt</f>
        <v>3.2600000000000025</v>
      </c>
      <c r="B167" s="2">
        <f>-m*g*SIN(E166)</f>
        <v>6.579962924849626</v>
      </c>
      <c r="C167" s="2">
        <f>B167/m/l</f>
        <v>6.579962924849626</v>
      </c>
      <c r="D167" s="2">
        <f>D166+C167*dt</f>
        <v>0.8952668515144212</v>
      </c>
      <c r="E167" s="2">
        <f>E166+D167*dt</f>
        <v>-0.7169326737846861</v>
      </c>
      <c r="F167" s="2">
        <f>theta_0*COS(2*PI()/T*A167)</f>
        <v>-0.5539562548859516</v>
      </c>
      <c r="G167" s="2">
        <f>-m*g*J166</f>
        <v>5.5989301953600625</v>
      </c>
      <c r="H167" s="2">
        <f>G167/m/l</f>
        <v>5.5989301953600625</v>
      </c>
      <c r="I167" s="2">
        <f>I166+H167*dt</f>
        <v>1.7479376114050114</v>
      </c>
      <c r="J167" s="2">
        <f>J166+I167*dt</f>
        <v>-0.5355456491739848</v>
      </c>
    </row>
    <row r="168" spans="1:10" ht="13.5">
      <c r="A168" s="2">
        <f>A167+dt</f>
        <v>3.2800000000000025</v>
      </c>
      <c r="B168" s="2">
        <f>-m*g*SIN(E167)</f>
        <v>6.448539352121967</v>
      </c>
      <c r="C168" s="2">
        <f>B168/m/l</f>
        <v>6.448539352121967</v>
      </c>
      <c r="D168" s="2">
        <f>D167+C168*dt</f>
        <v>1.0242376385568606</v>
      </c>
      <c r="E168" s="2">
        <f>E167+D168*dt</f>
        <v>-0.6964479210135488</v>
      </c>
      <c r="F168" s="2">
        <f>theta_0*COS(2*PI()/T*A168)</f>
        <v>-0.5180084851335892</v>
      </c>
      <c r="G168" s="2">
        <f>-m*g*J167</f>
        <v>5.255845000993487</v>
      </c>
      <c r="H168" s="2">
        <f>G168/m/l</f>
        <v>5.255845000993487</v>
      </c>
      <c r="I168" s="2">
        <f>I167+H168*dt</f>
        <v>1.853054511424881</v>
      </c>
      <c r="J168" s="2">
        <f>J167+I168*dt</f>
        <v>-0.4984845589454872</v>
      </c>
    </row>
    <row r="169" spans="1:10" ht="13.5">
      <c r="A169" s="2">
        <f>A168+dt</f>
        <v>3.3000000000000025</v>
      </c>
      <c r="B169" s="2">
        <f>-m*g*SIN(E168)</f>
        <v>6.295650075702587</v>
      </c>
      <c r="C169" s="2">
        <f>B169/m/l</f>
        <v>6.295650075702587</v>
      </c>
      <c r="D169" s="2">
        <f>D168+C169*dt</f>
        <v>1.1501506400709123</v>
      </c>
      <c r="E169" s="2">
        <f>E168+D169*dt</f>
        <v>-0.6734449082121305</v>
      </c>
      <c r="F169" s="2">
        <f>theta_0*COS(2*PI()/T*A169)</f>
        <v>-0.48002788640865207</v>
      </c>
      <c r="G169" s="2">
        <f>-m*g*J168</f>
        <v>4.892127461491011</v>
      </c>
      <c r="H169" s="2">
        <f>G169/m/l</f>
        <v>4.892127461491011</v>
      </c>
      <c r="I169" s="2">
        <f>I168+H169*dt</f>
        <v>1.9508970606547014</v>
      </c>
      <c r="J169" s="2">
        <f>J168+I169*dt</f>
        <v>-0.45946661773239317</v>
      </c>
    </row>
    <row r="170" spans="1:10" ht="13.5">
      <c r="A170" s="2">
        <f>A169+dt</f>
        <v>3.3200000000000025</v>
      </c>
      <c r="B170" s="2">
        <f>-m*g*SIN(E169)</f>
        <v>6.120819963247788</v>
      </c>
      <c r="C170" s="2">
        <f>B170/m/l</f>
        <v>6.120819963247788</v>
      </c>
      <c r="D170" s="2">
        <f>D169+C170*dt</f>
        <v>1.2725670393358681</v>
      </c>
      <c r="E170" s="2">
        <f>E169+D170*dt</f>
        <v>-0.6479935674254131</v>
      </c>
      <c r="F170" s="2">
        <f>theta_0*COS(2*PI()/T*A170)</f>
        <v>-0.4401635065813964</v>
      </c>
      <c r="G170" s="2">
        <f>-m*g*J169</f>
        <v>4.509205386425706</v>
      </c>
      <c r="H170" s="2">
        <f>G170/m/l</f>
        <v>4.509205386425706</v>
      </c>
      <c r="I170" s="2">
        <f>I169+H170*dt</f>
        <v>2.0410811683832155</v>
      </c>
      <c r="J170" s="2">
        <f>J169+I170*dt</f>
        <v>-0.41864499436472885</v>
      </c>
    </row>
    <row r="171" spans="1:10" ht="13.5">
      <c r="A171" s="2">
        <f>A170+dt</f>
        <v>3.3400000000000025</v>
      </c>
      <c r="B171" s="2">
        <f>-m*g*SIN(E170)</f>
        <v>5.923611652283224</v>
      </c>
      <c r="C171" s="2">
        <f>B171/m/l</f>
        <v>5.923611652283224</v>
      </c>
      <c r="D171" s="2">
        <f>D170+C171*dt</f>
        <v>1.3910392723815326</v>
      </c>
      <c r="E171" s="2">
        <f>E170+D171*dt</f>
        <v>-0.6201727819777825</v>
      </c>
      <c r="F171" s="2">
        <f>theta_0*COS(2*PI()/T*A171)</f>
        <v>-0.3985717860743485</v>
      </c>
      <c r="G171" s="2">
        <f>-m*g*J170</f>
        <v>4.108581974695449</v>
      </c>
      <c r="H171" s="2">
        <f>G171/m/l</f>
        <v>4.108581974695449</v>
      </c>
      <c r="I171" s="2">
        <f>I170+H171*dt</f>
        <v>2.1232528078771247</v>
      </c>
      <c r="J171" s="2">
        <f>J170+I171*dt</f>
        <v>-0.37617993820718637</v>
      </c>
    </row>
    <row r="172" spans="1:10" ht="13.5">
      <c r="A172" s="2">
        <f>A171+dt</f>
        <v>3.3600000000000025</v>
      </c>
      <c r="B172" s="2">
        <f>-m*g*SIN(E171)</f>
        <v>5.703659059707128</v>
      </c>
      <c r="C172" s="2">
        <f>B172/m/l</f>
        <v>5.703659059707128</v>
      </c>
      <c r="D172" s="2">
        <f>D171+C172*dt</f>
        <v>1.5051124535756752</v>
      </c>
      <c r="E172" s="2">
        <f>E171+D172*dt</f>
        <v>-0.590070532906269</v>
      </c>
      <c r="F172" s="2">
        <f>theta_0*COS(2*PI()/T*A172)</f>
        <v>-0.3554159439406561</v>
      </c>
      <c r="G172" s="2">
        <f>-m*g*J171</f>
        <v>3.691829913565327</v>
      </c>
      <c r="H172" s="2">
        <f>G172/m/l</f>
        <v>3.691829913565327</v>
      </c>
      <c r="I172" s="2">
        <f>I171+H172*dt</f>
        <v>2.1970894061484314</v>
      </c>
      <c r="J172" s="2">
        <f>J171+I172*dt</f>
        <v>-0.33223815008421775</v>
      </c>
    </row>
    <row r="173" spans="1:10" ht="13.5">
      <c r="A173" s="2">
        <f>A172+dt</f>
        <v>3.3800000000000026</v>
      </c>
      <c r="B173" s="2">
        <f>-m*g*SIN(E172)</f>
        <v>5.460702250683203</v>
      </c>
      <c r="C173" s="2">
        <f>B173/m/l</f>
        <v>5.460702250683203</v>
      </c>
      <c r="D173" s="2">
        <f>D172+C173*dt</f>
        <v>1.6143264985893393</v>
      </c>
      <c r="E173" s="2">
        <f>E172+D173*dt</f>
        <v>-0.5577840029344822</v>
      </c>
      <c r="F173" s="2">
        <f>theta_0*COS(2*PI()/T*A173)</f>
        <v>-0.3108653373409506</v>
      </c>
      <c r="G173" s="2">
        <f>-m*g*J172</f>
        <v>3.260585204926513</v>
      </c>
      <c r="H173" s="2">
        <f>G173/m/l</f>
        <v>3.260585204926513</v>
      </c>
      <c r="I173" s="2">
        <f>I172+H173*dt</f>
        <v>2.2623011102469617</v>
      </c>
      <c r="J173" s="2">
        <f>J172+I173*dt</f>
        <v>-0.2869921278792785</v>
      </c>
    </row>
    <row r="174" spans="1:10" ht="13.5">
      <c r="A174" s="2">
        <f>A173+dt</f>
        <v>3.4000000000000026</v>
      </c>
      <c r="B174" s="2">
        <f>-m*g*SIN(E173)</f>
        <v>5.194622631102408</v>
      </c>
      <c r="C174" s="2">
        <f>B174/m/l</f>
        <v>5.194622631102408</v>
      </c>
      <c r="D174" s="2">
        <f>D173+C174*dt</f>
        <v>1.7182189512113875</v>
      </c>
      <c r="E174" s="2">
        <f>E173+D174*dt</f>
        <v>-0.5234196239102544</v>
      </c>
      <c r="F174" s="2">
        <f>theta_0*COS(2*PI()/T*A174)</f>
        <v>-0.26509479693233673</v>
      </c>
      <c r="G174" s="2">
        <f>-m*g*J173</f>
        <v>2.8165407430072396</v>
      </c>
      <c r="H174" s="2">
        <f>G174/m/l</f>
        <v>2.8165407430072396</v>
      </c>
      <c r="I174" s="2">
        <f>I173+H174*dt</f>
        <v>2.3186319251071064</v>
      </c>
      <c r="J174" s="2">
        <f>J173+I174*dt</f>
        <v>-0.2406194893771364</v>
      </c>
    </row>
    <row r="175" spans="1:10" ht="13.5">
      <c r="A175" s="2">
        <f>A174+dt</f>
        <v>3.4200000000000026</v>
      </c>
      <c r="B175" s="2">
        <f>-m*g*SIN(E174)</f>
        <v>4.905477280016299</v>
      </c>
      <c r="C175" s="2">
        <f>B175/m/l</f>
        <v>4.905477280016299</v>
      </c>
      <c r="D175" s="2">
        <f>D174+C175*dt</f>
        <v>1.8163284968117135</v>
      </c>
      <c r="E175" s="2">
        <f>E174+D175*dt</f>
        <v>-0.48709305397402014</v>
      </c>
      <c r="F175" s="2">
        <f>theta_0*COS(2*PI()/T*A175)</f>
        <v>-0.2182839407776517</v>
      </c>
      <c r="G175" s="2">
        <f>-m*g*J174</f>
        <v>2.3614396687472166</v>
      </c>
      <c r="H175" s="2">
        <f>G175/m/l</f>
        <v>2.3614396687472166</v>
      </c>
      <c r="I175" s="2">
        <f>I174+H175*dt</f>
        <v>2.365860718482051</v>
      </c>
      <c r="J175" s="2">
        <f>J174+I175*dt</f>
        <v>-0.1933022750074954</v>
      </c>
    </row>
    <row r="176" spans="1:10" ht="13.5">
      <c r="A176" s="2">
        <f>A175+dt</f>
        <v>3.4400000000000026</v>
      </c>
      <c r="B176" s="2">
        <f>-m*g*SIN(E175)</f>
        <v>4.593531117414894</v>
      </c>
      <c r="C176" s="2">
        <f>B176/m/l</f>
        <v>4.593531117414894</v>
      </c>
      <c r="D176" s="2">
        <f>D175+C176*dt</f>
        <v>1.9081991191600114</v>
      </c>
      <c r="E176" s="2">
        <f>E175+D176*dt</f>
        <v>-0.4489290715908199</v>
      </c>
      <c r="F176" s="2">
        <f>theta_0*COS(2*PI()/T*A176)</f>
        <v>-0.1706164694674328</v>
      </c>
      <c r="G176" s="2">
        <f>-m*g*J175</f>
        <v>1.8970685269235597</v>
      </c>
      <c r="H176" s="2">
        <f>G176/m/l</f>
        <v>1.8970685269235597</v>
      </c>
      <c r="I176" s="2">
        <f>I175+H176*dt</f>
        <v>2.403802089020522</v>
      </c>
      <c r="J176" s="2">
        <f>J175+I176*dt</f>
        <v>-0.14522623322708494</v>
      </c>
    </row>
    <row r="177" spans="1:10" ht="13.5">
      <c r="A177" s="2">
        <f>A176+dt</f>
        <v>3.4600000000000026</v>
      </c>
      <c r="B177" s="2">
        <f>-m*g*SIN(E176)</f>
        <v>4.259285524333961</v>
      </c>
      <c r="C177" s="2">
        <f>B177/m/l</f>
        <v>4.259285524333961</v>
      </c>
      <c r="D177" s="2">
        <f>D176+C177*dt</f>
        <v>1.9933848296466907</v>
      </c>
      <c r="E177" s="2">
        <f>E176+D177*dt</f>
        <v>-0.4090613749978861</v>
      </c>
      <c r="F177" s="2">
        <f>theta_0*COS(2*PI()/T*A177)</f>
        <v>-0.12227944522075498</v>
      </c>
      <c r="G177" s="2">
        <f>-m*g*J176</f>
        <v>1.4252502528906117</v>
      </c>
      <c r="H177" s="2">
        <f>G177/m/l</f>
        <v>1.4252502528906117</v>
      </c>
      <c r="I177" s="2">
        <f>I176+H177*dt</f>
        <v>2.4323070940783342</v>
      </c>
      <c r="J177" s="2">
        <f>J176+I177*dt</f>
        <v>-0.09658009134551826</v>
      </c>
    </row>
    <row r="178" spans="1:10" ht="13.5">
      <c r="A178" s="2">
        <f>A177+dt</f>
        <v>3.4800000000000026</v>
      </c>
      <c r="B178" s="2">
        <f>-m*g*SIN(E177)</f>
        <v>3.9035020123407</v>
      </c>
      <c r="C178" s="2">
        <f>B178/m/l</f>
        <v>3.9035020123407</v>
      </c>
      <c r="D178" s="2">
        <f>D177+C178*dt</f>
        <v>2.071454869893505</v>
      </c>
      <c r="E178" s="2">
        <f>E177+D178*dt</f>
        <v>-0.367632277600016</v>
      </c>
      <c r="F178" s="2">
        <f>theta_0*COS(2*PI()/T*A178)</f>
        <v>-0.07346255779397694</v>
      </c>
      <c r="G178" s="2">
        <f>-m*g*J177</f>
        <v>0.9478370164649162</v>
      </c>
      <c r="H178" s="2">
        <f>G178/m/l</f>
        <v>0.9478370164649162</v>
      </c>
      <c r="I178" s="2">
        <f>I177+H178*dt</f>
        <v>2.4512638344076327</v>
      </c>
      <c r="J178" s="2">
        <f>J177+I178*dt</f>
        <v>-0.04755481465736561</v>
      </c>
    </row>
    <row r="179" spans="1:10" ht="13.5">
      <c r="A179" s="2">
        <f>A178+dt</f>
        <v>3.5000000000000027</v>
      </c>
      <c r="B179" s="2">
        <f>-m*g*SIN(E178)</f>
        <v>3.5272195919795672</v>
      </c>
      <c r="C179" s="2">
        <f>B179/m/l</f>
        <v>3.5272195919795672</v>
      </c>
      <c r="D179" s="2">
        <f>D178+C179*dt</f>
        <v>2.1419992617330963</v>
      </c>
      <c r="E179" s="2">
        <f>E178+D179*dt</f>
        <v>-0.32479229236535406</v>
      </c>
      <c r="F179" s="2">
        <f>theta_0*COS(2*PI()/T*A179)</f>
        <v>-0.024357380078199965</v>
      </c>
      <c r="G179" s="2">
        <f>-m*g*J178</f>
        <v>0.46670295104738607</v>
      </c>
      <c r="H179" s="2">
        <f>G179/m/l</f>
        <v>0.46670295104738607</v>
      </c>
      <c r="I179" s="2">
        <f>I178+H179*dt</f>
        <v>2.4605978934285804</v>
      </c>
      <c r="J179" s="2">
        <f>J178+I179*dt</f>
        <v>0.0016571432112060039</v>
      </c>
    </row>
    <row r="180" spans="1:10" ht="13.5">
      <c r="A180" s="2">
        <f>A179+dt</f>
        <v>3.5200000000000027</v>
      </c>
      <c r="B180" s="2">
        <f>-m*g*SIN(E179)</f>
        <v>3.1317646250863667</v>
      </c>
      <c r="C180" s="2">
        <f>B180/m/l</f>
        <v>3.1317646250863667</v>
      </c>
      <c r="D180" s="2">
        <f>D179+C180*dt</f>
        <v>2.204634554234824</v>
      </c>
      <c r="E180" s="2">
        <f>E179+D180*dt</f>
        <v>-0.2806996012806576</v>
      </c>
      <c r="F180" s="2">
        <f>theta_0*COS(2*PI()/T*A180)</f>
        <v>0.024843383693288444</v>
      </c>
      <c r="G180" s="2">
        <f>-m*g*J179</f>
        <v>-0.016263203474775723</v>
      </c>
      <c r="H180" s="2">
        <f>G180/m/l</f>
        <v>-0.016263203474775723</v>
      </c>
      <c r="I180" s="2">
        <f>I179+H180*dt</f>
        <v>2.4602726293590846</v>
      </c>
      <c r="J180" s="2">
        <f>J179+I180*dt</f>
        <v>0.0508625957983877</v>
      </c>
    </row>
    <row r="181" spans="1:10" ht="13.5">
      <c r="A181" s="2">
        <f>A180+dt</f>
        <v>3.5400000000000027</v>
      </c>
      <c r="B181" s="2">
        <f>-m*g*SIN(E180)</f>
        <v>2.7187521687587024</v>
      </c>
      <c r="C181" s="2">
        <f>B181/m/l</f>
        <v>2.7187521687587024</v>
      </c>
      <c r="D181" s="2">
        <f>D180+C181*dt</f>
        <v>2.2590095976099978</v>
      </c>
      <c r="E181" s="2">
        <f>E180+D181*dt</f>
        <v>-0.2355194093284576</v>
      </c>
      <c r="F181" s="2">
        <f>theta_0*COS(2*PI()/T*A181)</f>
        <v>0.07394665417731697</v>
      </c>
      <c r="G181" s="2">
        <f>-m*g*J180</f>
        <v>-0.4991655151653769</v>
      </c>
      <c r="H181" s="2">
        <f>G181/m/l</f>
        <v>-0.4991655151653769</v>
      </c>
      <c r="I181" s="2">
        <f>I180+H181*dt</f>
        <v>2.450289319055777</v>
      </c>
      <c r="J181" s="2">
        <f>J180+I181*dt</f>
        <v>0.09986838217950325</v>
      </c>
    </row>
    <row r="182" spans="1:10" ht="13.5">
      <c r="A182" s="2">
        <f>A181+dt</f>
        <v>3.5600000000000027</v>
      </c>
      <c r="B182" s="2">
        <f>-m*g*SIN(E181)</f>
        <v>2.290078126816641</v>
      </c>
      <c r="C182" s="2">
        <f>B182/m/l</f>
        <v>2.290078126816641</v>
      </c>
      <c r="D182" s="2">
        <f>D181+C182*dt</f>
        <v>2.3048111601463304</v>
      </c>
      <c r="E182" s="2">
        <f>E181+D182*dt</f>
        <v>-0.189423186125531</v>
      </c>
      <c r="F182" s="2">
        <f>theta_0*COS(2*PI()/T*A182)</f>
        <v>0.12275973462517539</v>
      </c>
      <c r="G182" s="2">
        <f>-m*g*J181</f>
        <v>-0.9801083027096449</v>
      </c>
      <c r="H182" s="2">
        <f>G182/m/l</f>
        <v>-0.9801083027096449</v>
      </c>
      <c r="I182" s="2">
        <f>I181+H182*dt</f>
        <v>2.430687153001584</v>
      </c>
      <c r="J182" s="2">
        <f>J181+I182*dt</f>
        <v>0.14848212523953494</v>
      </c>
    </row>
    <row r="183" spans="1:10" ht="13.5">
      <c r="A183" s="2">
        <f>A182+dt</f>
        <v>3.5800000000000027</v>
      </c>
      <c r="B183" s="2">
        <f>-m*g*SIN(E182)</f>
        <v>1.8479019072573166</v>
      </c>
      <c r="C183" s="2">
        <f>B183/m/l</f>
        <v>1.8479019072573166</v>
      </c>
      <c r="D183" s="2">
        <f>D182+C183*dt</f>
        <v>2.341769198291477</v>
      </c>
      <c r="E183" s="2">
        <f>E182+D183*dt</f>
        <v>-0.14258780215970146</v>
      </c>
      <c r="F183" s="2">
        <f>theta_0*COS(2*PI()/T*A183)</f>
        <v>0.1710910670855519</v>
      </c>
      <c r="G183" s="2">
        <f>-m*g*J182</f>
        <v>-1.4572035771007958</v>
      </c>
      <c r="H183" s="2">
        <f>G183/m/l</f>
        <v>-1.4572035771007958</v>
      </c>
      <c r="I183" s="2">
        <f>I182+H183*dt</f>
        <v>2.401543081459568</v>
      </c>
      <c r="J183" s="2">
        <f>J182+I183*dt</f>
        <v>0.1965129868687263</v>
      </c>
    </row>
    <row r="184" spans="1:10" ht="13.5">
      <c r="A184" s="2">
        <f>A183+dt</f>
        <v>3.6000000000000028</v>
      </c>
      <c r="B184" s="2">
        <f>-m*g*SIN(E183)</f>
        <v>1.3946197226338848</v>
      </c>
      <c r="C184" s="2">
        <f>B184/m/l</f>
        <v>1.3946197226338848</v>
      </c>
      <c r="D184" s="2">
        <f>D183+C184*dt</f>
        <v>2.3696615927441544</v>
      </c>
      <c r="E184" s="2">
        <f>E183+D184*dt</f>
        <v>-0.09519457030481837</v>
      </c>
      <c r="F184" s="2">
        <f>theta_0*COS(2*PI()/T*A184)</f>
        <v>0.2187509841384558</v>
      </c>
      <c r="G184" s="2">
        <f>-m*g*J183</f>
        <v>-1.9285784531296801</v>
      </c>
      <c r="H184" s="2">
        <f>G184/m/l</f>
        <v>-1.9285784531296801</v>
      </c>
      <c r="I184" s="2">
        <f>I183+H184*dt</f>
        <v>2.3629715123969746</v>
      </c>
      <c r="J184" s="2">
        <f>J183+I184*dt</f>
        <v>0.2437724171166658</v>
      </c>
    </row>
    <row r="185" spans="1:10" ht="13.5">
      <c r="A185" s="2">
        <f>A184+dt</f>
        <v>3.6200000000000028</v>
      </c>
      <c r="B185" s="2">
        <f>-m*g*SIN(E184)</f>
        <v>0.9328291381189089</v>
      </c>
      <c r="C185" s="2">
        <f>B185/m/l</f>
        <v>0.9328291381189089</v>
      </c>
      <c r="D185" s="2">
        <f>D184+C185*dt</f>
        <v>2.388318175506533</v>
      </c>
      <c r="E185" s="2">
        <f>E184+D185*dt</f>
        <v>-0.04742820679468771</v>
      </c>
      <c r="F185" s="2">
        <f>theta_0*COS(2*PI()/T*A185)</f>
        <v>0.2655524532101047</v>
      </c>
      <c r="G185" s="2">
        <f>-m*g*J184</f>
        <v>-2.3923825015829583</v>
      </c>
      <c r="H185" s="2">
        <f>G185/m/l</f>
        <v>-2.3923825015829583</v>
      </c>
      <c r="I185" s="2">
        <f>I184+H185*dt</f>
        <v>2.3151238623653154</v>
      </c>
      <c r="J185" s="2">
        <f>J184+I185*dt</f>
        <v>0.2900748943639721</v>
      </c>
    </row>
    <row r="186" spans="1:10" ht="13.5">
      <c r="A186" s="2">
        <f>A185+dt</f>
        <v>3.640000000000003</v>
      </c>
      <c r="B186" s="2">
        <f>-m*g*SIN(E185)</f>
        <v>0.4652859372970956</v>
      </c>
      <c r="C186" s="2">
        <f>B186/m/l</f>
        <v>0.4652859372970956</v>
      </c>
      <c r="D186" s="2">
        <f>D185+C186*dt</f>
        <v>2.3976238942524746</v>
      </c>
      <c r="E186" s="2">
        <f>E185+D186*dt</f>
        <v>0.0005242710903617803</v>
      </c>
      <c r="F186" s="2">
        <f>theta_0*COS(2*PI()/T*A186)</f>
        <v>0.31131181054784135</v>
      </c>
      <c r="G186" s="2">
        <f>-m*g*J185</f>
        <v>-2.8467950132880224</v>
      </c>
      <c r="H186" s="2">
        <f>G186/m/l</f>
        <v>-2.8467950132880224</v>
      </c>
      <c r="I186" s="2">
        <f>I185+H186*dt</f>
        <v>2.258187962099555</v>
      </c>
      <c r="J186" s="2">
        <f>J185+I186*dt</f>
        <v>0.3352386536059632</v>
      </c>
    </row>
    <row r="187" spans="1:10" ht="13.5">
      <c r="A187" s="2">
        <f>A186+dt</f>
        <v>3.660000000000003</v>
      </c>
      <c r="B187" s="2">
        <f>-m*g*SIN(E186)</f>
        <v>-0.0051451962451089135</v>
      </c>
      <c r="C187" s="2">
        <f>B187/m/l</f>
        <v>-0.0051451962451089135</v>
      </c>
      <c r="D187" s="2">
        <f>D186+C187*dt</f>
        <v>2.3975209903275725</v>
      </c>
      <c r="E187" s="2">
        <f>E186+D187*dt</f>
        <v>0.04847469089691323</v>
      </c>
      <c r="F187" s="2">
        <f>theta_0*COS(2*PI()/T*A187)</f>
        <v>0.35584948197473204</v>
      </c>
      <c r="G187" s="2">
        <f>-m*g*J186</f>
        <v>-3.2900321464889233</v>
      </c>
      <c r="H187" s="2">
        <f>G187/m/l</f>
        <v>-3.2900321464889233</v>
      </c>
      <c r="I187" s="2">
        <f>I186+H187*dt</f>
        <v>2.1923873191697765</v>
      </c>
      <c r="J187" s="2">
        <f>J186+I187*dt</f>
        <v>0.3790863999893588</v>
      </c>
    </row>
    <row r="188" spans="1:10" ht="13.5">
      <c r="A188" s="2">
        <f>A187+dt</f>
        <v>3.680000000000003</v>
      </c>
      <c r="B188" s="2">
        <f>-m*g*SIN(E187)</f>
        <v>-0.475544326728006</v>
      </c>
      <c r="C188" s="2">
        <f>B188/m/l</f>
        <v>-0.475544326728006</v>
      </c>
      <c r="D188" s="2">
        <f>D187+C188*dt</f>
        <v>2.3880101037930124</v>
      </c>
      <c r="E188" s="2">
        <f>E187+D188*dt</f>
        <v>0.09623489297277349</v>
      </c>
      <c r="F188" s="2">
        <f>theta_0*COS(2*PI()/T*A188)</f>
        <v>0.39899068759537754</v>
      </c>
      <c r="G188" s="2">
        <f>-m*g*J187</f>
        <v>-3.720353929495567</v>
      </c>
      <c r="H188" s="2">
        <f>G188/m/l</f>
        <v>-3.720353929495567</v>
      </c>
      <c r="I188" s="2">
        <f>I187+H188*dt</f>
        <v>2.117980240579865</v>
      </c>
      <c r="J188" s="2">
        <f>J187+I188*dt</f>
        <v>0.42144600480095606</v>
      </c>
    </row>
    <row r="189" spans="1:10" ht="13.5">
      <c r="A189" s="2">
        <f>A188+dt</f>
        <v>3.700000000000003</v>
      </c>
      <c r="B189" s="2">
        <f>-m*g*SIN(E188)</f>
        <v>-0.9429921327823796</v>
      </c>
      <c r="C189" s="2">
        <f>B189/m/l</f>
        <v>-0.9429921327823796</v>
      </c>
      <c r="D189" s="2">
        <f>D188+C189*dt</f>
        <v>2.369150261137365</v>
      </c>
      <c r="E189" s="2">
        <f>E188+D189*dt</f>
        <v>0.1436178981955208</v>
      </c>
      <c r="F189" s="2">
        <f>theta_0*COS(2*PI()/T*A189)</f>
        <v>0.44056612768744813</v>
      </c>
      <c r="G189" s="2">
        <f>-m*g*J188</f>
        <v>-4.136071091116583</v>
      </c>
      <c r="H189" s="2">
        <f>G189/m/l</f>
        <v>-4.136071091116583</v>
      </c>
      <c r="I189" s="2">
        <f>I188+H189*dt</f>
        <v>2.0352588187575336</v>
      </c>
      <c r="J189" s="2">
        <f>J188+I189*dt</f>
        <v>0.46215118117610676</v>
      </c>
    </row>
    <row r="190" spans="1:10" ht="13.5">
      <c r="A190" s="2">
        <f>A189+dt</f>
        <v>3.720000000000003</v>
      </c>
      <c r="B190" s="2">
        <f>-m*g*SIN(E189)</f>
        <v>-1.4046257492987262</v>
      </c>
      <c r="C190" s="2">
        <f>B190/m/l</f>
        <v>-1.4046257492987262</v>
      </c>
      <c r="D190" s="2">
        <f>D189+C190*dt</f>
        <v>2.3410577461513906</v>
      </c>
      <c r="E190" s="2">
        <f>E189+D190*dt</f>
        <v>0.19043905311854858</v>
      </c>
      <c r="F190" s="2">
        <f>theta_0*COS(2*PI()/T*A190)</f>
        <v>0.48041264708728887</v>
      </c>
      <c r="G190" s="2">
        <f>-m*g*J189</f>
        <v>-4.535551692062312</v>
      </c>
      <c r="H190" s="2">
        <f>G190/m/l</f>
        <v>-4.535551692062312</v>
      </c>
      <c r="I190" s="2">
        <f>I189+H190*dt</f>
        <v>1.9445477849162873</v>
      </c>
      <c r="J190" s="2">
        <f>J189+I190*dt</f>
        <v>0.5010421368744326</v>
      </c>
    </row>
    <row r="191" spans="1:10" ht="13.5">
      <c r="A191" s="2">
        <f>A190+dt</f>
        <v>3.740000000000003</v>
      </c>
      <c r="B191" s="2">
        <f>-m*g*SIN(E190)</f>
        <v>-1.8576923424622611</v>
      </c>
      <c r="C191" s="2">
        <f>B191/m/l</f>
        <v>-1.8576923424622611</v>
      </c>
      <c r="D191" s="2">
        <f>D190+C191*dt</f>
        <v>2.3039038993021452</v>
      </c>
      <c r="E191" s="2">
        <f>E190+D191*dt</f>
        <v>0.2365171311045915</v>
      </c>
      <c r="F191" s="2">
        <f>theta_0*COS(2*PI()/T*A191)</f>
        <v>0.5183738754623339</v>
      </c>
      <c r="G191" s="2">
        <f>-m*g*J190</f>
        <v>-4.917227531285681</v>
      </c>
      <c r="H191" s="2">
        <f>G191/m/l</f>
        <v>-4.917227531285681</v>
      </c>
      <c r="I191" s="2">
        <f>I190+H191*dt</f>
        <v>1.8462032342905736</v>
      </c>
      <c r="J191" s="2">
        <f>J190+I191*dt</f>
        <v>0.537966201560244</v>
      </c>
    </row>
    <row r="192" spans="1:10" ht="13.5">
      <c r="A192" s="2">
        <f>A191+dt</f>
        <v>3.760000000000003</v>
      </c>
      <c r="B192" s="2">
        <f>-m*g*SIN(E191)</f>
        <v>-2.29959831171038</v>
      </c>
      <c r="C192" s="2">
        <f>B192/m/l</f>
        <v>-2.29959831171038</v>
      </c>
      <c r="D192" s="2">
        <f>D191+C192*dt</f>
        <v>2.2579119330679376</v>
      </c>
      <c r="E192" s="2">
        <f>E191+D192*dt</f>
        <v>0.28167536976595026</v>
      </c>
      <c r="F192" s="2">
        <f>theta_0*COS(2*PI()/T*A192)</f>
        <v>0.5543008409577005</v>
      </c>
      <c r="G192" s="2">
        <f>-m*g*J191</f>
        <v>-5.279600302112234</v>
      </c>
      <c r="H192" s="2">
        <f>G192/m/l</f>
        <v>-5.279600302112234</v>
      </c>
      <c r="I192" s="2">
        <f>I191+H192*dt</f>
        <v>1.740611228248329</v>
      </c>
      <c r="J192" s="2">
        <f>J191+I192*dt</f>
        <v>0.5727784261252106</v>
      </c>
    </row>
    <row r="193" spans="1:10" ht="13.5">
      <c r="A193" s="2">
        <f>A192+dt</f>
        <v>3.780000000000003</v>
      </c>
      <c r="B193" s="2">
        <f>-m*g*SIN(E192)</f>
        <v>-2.7279522706205706</v>
      </c>
      <c r="C193" s="2">
        <f>B193/m/l</f>
        <v>-2.7279522706205706</v>
      </c>
      <c r="D193" s="2">
        <f>D192+C193*dt</f>
        <v>2.203352887655526</v>
      </c>
      <c r="E193" s="2">
        <f>E192+D193*dt</f>
        <v>0.3257424275190608</v>
      </c>
      <c r="F193" s="2">
        <f>theta_0*COS(2*PI()/T*A193)</f>
        <v>0.5880525548088189</v>
      </c>
      <c r="G193" s="2">
        <f>-m*g*J192</f>
        <v>-5.621247473992817</v>
      </c>
      <c r="H193" s="2">
        <f>G193/m/l</f>
        <v>-5.621247473992817</v>
      </c>
      <c r="I193" s="2">
        <f>I192+H193*dt</f>
        <v>1.6281862787684727</v>
      </c>
      <c r="J193" s="2">
        <f>J192+I193*dt</f>
        <v>0.60534215170058</v>
      </c>
    </row>
    <row r="194" spans="1:10" ht="13.5">
      <c r="A194" s="2">
        <f>A193+dt</f>
        <v>3.800000000000003</v>
      </c>
      <c r="B194" s="2">
        <f>-m*g*SIN(E193)</f>
        <v>-3.1406003173713795</v>
      </c>
      <c r="C194" s="2">
        <f>B194/m/l</f>
        <v>-3.1406003173713795</v>
      </c>
      <c r="D194" s="2">
        <f>D193+C194*dt</f>
        <v>2.1405408813080986</v>
      </c>
      <c r="E194" s="2">
        <f>E193+D194*dt</f>
        <v>0.36855324514522275</v>
      </c>
      <c r="F194" s="2">
        <f>theta_0*COS(2*PI()/T*A194)</f>
        <v>0.619496564625893</v>
      </c>
      <c r="G194" s="2">
        <f>-m*g*J193</f>
        <v>-5.940827876789492</v>
      </c>
      <c r="H194" s="2">
        <f>G194/m/l</f>
        <v>-5.940827876789492</v>
      </c>
      <c r="I194" s="2">
        <f>I193+H194*dt</f>
        <v>1.5093697212326829</v>
      </c>
      <c r="J194" s="2">
        <f>J193+I194*dt</f>
        <v>0.6355295461252337</v>
      </c>
    </row>
    <row r="195" spans="1:10" ht="13.5">
      <c r="A195" s="2">
        <f>A194+dt</f>
        <v>3.820000000000003</v>
      </c>
      <c r="B195" s="2">
        <f>-m*g*SIN(E194)</f>
        <v>-3.5356525346286953</v>
      </c>
      <c r="C195" s="2">
        <f>B195/m/l</f>
        <v>-3.5356525346286953</v>
      </c>
      <c r="D195" s="2">
        <f>D194+C195*dt</f>
        <v>2.069827830615525</v>
      </c>
      <c r="E195" s="2">
        <f>E194+D195*dt</f>
        <v>0.40994980175753326</v>
      </c>
      <c r="F195" s="2">
        <f>theta_0*COS(2*PI()/T*A195)</f>
        <v>0.6485094741789292</v>
      </c>
      <c r="G195" s="2">
        <f>-m*g*J194</f>
        <v>-6.237086965673043</v>
      </c>
      <c r="H195" s="2">
        <f>G195/m/l</f>
        <v>-6.237086965673043</v>
      </c>
      <c r="I195" s="2">
        <f>I194+H195*dt</f>
        <v>1.384627981919222</v>
      </c>
      <c r="J195" s="2">
        <f>J194+I195*dt</f>
        <v>0.6632221057636182</v>
      </c>
    </row>
    <row r="196" spans="1:10" ht="13.5">
      <c r="A196" s="2">
        <f>A195+dt</f>
        <v>3.840000000000003</v>
      </c>
      <c r="B196" s="2">
        <f>-m*g*SIN(E195)</f>
        <v>-3.911500124416912</v>
      </c>
      <c r="C196" s="2">
        <f>B196/m/l</f>
        <v>-3.911500124416912</v>
      </c>
      <c r="D196" s="2">
        <f>D195+C196*dt</f>
        <v>1.9915978281271867</v>
      </c>
      <c r="E196" s="2">
        <f>E195+D196*dt</f>
        <v>0.449781758320077</v>
      </c>
      <c r="F196" s="2">
        <f>theta_0*COS(2*PI()/T*A196)</f>
        <v>0.6749774276435335</v>
      </c>
      <c r="G196" s="2">
        <f>-m*g*J195</f>
        <v>-6.508861745964149</v>
      </c>
      <c r="H196" s="2">
        <f>G196/m/l</f>
        <v>-6.508861745964149</v>
      </c>
      <c r="I196" s="2">
        <f>I195+H196*dt</f>
        <v>1.254450746999939</v>
      </c>
      <c r="J196" s="2">
        <f>J195+I196*dt</f>
        <v>0.688311120703617</v>
      </c>
    </row>
    <row r="197" spans="1:10" ht="13.5">
      <c r="A197" s="2">
        <f>A196+dt</f>
        <v>3.860000000000003</v>
      </c>
      <c r="B197" s="2">
        <f>-m*g*SIN(E196)</f>
        <v>-4.266823051047246</v>
      </c>
      <c r="C197" s="2">
        <f>B197/m/l</f>
        <v>-4.266823051047246</v>
      </c>
      <c r="D197" s="2">
        <f>D196+C197*dt</f>
        <v>1.9062613671062418</v>
      </c>
      <c r="E197" s="2">
        <f>E196+D197*dt</f>
        <v>0.4879069856622018</v>
      </c>
      <c r="F197" s="2">
        <f>theta_0*COS(2*PI()/T*A197)</f>
        <v>0.698796556407141</v>
      </c>
      <c r="G197" s="2">
        <f>-m*g*J196</f>
        <v>-6.755085338585297</v>
      </c>
      <c r="H197" s="2">
        <f>G197/m/l</f>
        <v>-6.755085338585297</v>
      </c>
      <c r="I197" s="2">
        <f>I196+H197*dt</f>
        <v>1.1193490402282331</v>
      </c>
      <c r="J197" s="2">
        <f>J196+I197*dt</f>
        <v>0.7106981015081817</v>
      </c>
    </row>
    <row r="198" spans="1:10" ht="13.5">
      <c r="A198" s="2">
        <f>A197+dt</f>
        <v>3.880000000000003</v>
      </c>
      <c r="B198" s="2">
        <f>-m*g*SIN(E197)</f>
        <v>-4.600588502640823</v>
      </c>
      <c r="C198" s="2">
        <f>B198/m/l</f>
        <v>-4.600588502640823</v>
      </c>
      <c r="D198" s="2">
        <f>D197+C198*dt</f>
        <v>1.8142495970534254</v>
      </c>
      <c r="E198" s="2">
        <f>E197+D198*dt</f>
        <v>0.5241919776032703</v>
      </c>
      <c r="F198" s="2">
        <f>theta_0*COS(2*PI()/T*A198)</f>
        <v>0.7198733866822719</v>
      </c>
      <c r="G198" s="2">
        <f>-m*g*J197</f>
        <v>-6.974791168201295</v>
      </c>
      <c r="H198" s="2">
        <f>G198/m/l</f>
        <v>-6.974791168201295</v>
      </c>
      <c r="I198" s="2">
        <f>I197+H198*dt</f>
        <v>0.9798532168642072</v>
      </c>
      <c r="J198" s="2">
        <f>J197+I198*dt</f>
        <v>0.7302951658454658</v>
      </c>
    </row>
    <row r="199" spans="1:10" ht="13.5">
      <c r="A199" s="2">
        <f>A198+dt</f>
        <v>3.900000000000003</v>
      </c>
      <c r="B199" s="2">
        <f>-m*g*SIN(E198)</f>
        <v>-4.91204086299533</v>
      </c>
      <c r="C199" s="2">
        <f>B199/m/l</f>
        <v>-4.91204086299533</v>
      </c>
      <c r="D199" s="2">
        <f>D198+C199*dt</f>
        <v>1.7160087797935188</v>
      </c>
      <c r="E199" s="2">
        <f>E198+D199*dt</f>
        <v>0.5585121531991407</v>
      </c>
      <c r="F199" s="2">
        <f>theta_0*COS(2*PI()/T*A199)</f>
        <v>0.7381252063272083</v>
      </c>
      <c r="G199" s="2">
        <f>-m*g*J198</f>
        <v>-7.167116757607402</v>
      </c>
      <c r="H199" s="2">
        <f>G199/m/l</f>
        <v>-7.167116757607402</v>
      </c>
      <c r="I199" s="2">
        <f>I198+H199*dt</f>
        <v>0.8365108817120592</v>
      </c>
      <c r="J199" s="2">
        <f>J198+I199*dt</f>
        <v>0.747025383479707</v>
      </c>
    </row>
    <row r="200" spans="1:10" ht="13.5">
      <c r="A200" s="2">
        <f>A199+dt</f>
        <v>3.920000000000003</v>
      </c>
      <c r="B200" s="2">
        <f>-m*g*SIN(E199)</f>
        <v>-5.200684191810739</v>
      </c>
      <c r="C200" s="2">
        <f>B200/m/l</f>
        <v>-5.200684191810739</v>
      </c>
      <c r="D200" s="2">
        <f>D199+C200*dt</f>
        <v>1.6119950959573042</v>
      </c>
      <c r="E200" s="2">
        <f>E199+D200*dt</f>
        <v>0.5907520551182868</v>
      </c>
      <c r="F200" s="2">
        <f>theta_0*COS(2*PI()/T*A200)</f>
        <v>0.753480389434574</v>
      </c>
      <c r="G200" s="2">
        <f>-m*g*J199</f>
        <v>-7.331307113469845</v>
      </c>
      <c r="H200" s="2">
        <f>G200/m/l</f>
        <v>-7.331307113469845</v>
      </c>
      <c r="I200" s="2">
        <f>I199+H200*dt</f>
        <v>0.6898847394426624</v>
      </c>
      <c r="J200" s="2">
        <f>J199+I200*dt</f>
        <v>0.7608230782685603</v>
      </c>
    </row>
    <row r="201" spans="1:10" ht="13.5">
      <c r="A201" s="2">
        <f>A200+dt</f>
        <v>3.940000000000003</v>
      </c>
      <c r="B201" s="2">
        <f>-m*g*SIN(E200)</f>
        <v>-5.466258432253469</v>
      </c>
      <c r="C201" s="2">
        <f>B201/m/l</f>
        <v>-5.466258432253469</v>
      </c>
      <c r="D201" s="2">
        <f>D200+C201*dt</f>
        <v>1.5026699273122348</v>
      </c>
      <c r="E201" s="2">
        <f>E200+D201*dt</f>
        <v>0.6208054536645314</v>
      </c>
      <c r="F201" s="2">
        <f>theta_0*COS(2*PI()/T*A201)</f>
        <v>0.7658786774140258</v>
      </c>
      <c r="G201" s="2">
        <f>-m*g*J200</f>
        <v>-7.466717690127651</v>
      </c>
      <c r="H201" s="2">
        <f>G201/m/l</f>
        <v>-7.466717690127651</v>
      </c>
      <c r="I201" s="2">
        <f>I200+H201*dt</f>
        <v>0.5405503856401094</v>
      </c>
      <c r="J201" s="2">
        <f>J200+I201*dt</f>
        <v>0.7716340859813625</v>
      </c>
    </row>
    <row r="202" spans="1:10" ht="13.5">
      <c r="A202" s="2">
        <f>A201+dt</f>
        <v>3.960000000000003</v>
      </c>
      <c r="B202" s="2">
        <f>-m*g*SIN(E201)</f>
        <v>-5.708710698281167</v>
      </c>
      <c r="C202" s="2">
        <f>B202/m/l</f>
        <v>-5.708710698281167</v>
      </c>
      <c r="D202" s="2">
        <f>D201+C202*dt</f>
        <v>1.3884957133466114</v>
      </c>
      <c r="E202" s="2">
        <f>E201+D202*dt</f>
        <v>0.6485753679314636</v>
      </c>
      <c r="F202" s="2">
        <f>theta_0*COS(2*PI()/T*A202)</f>
        <v>0.775271415466003</v>
      </c>
      <c r="G202" s="2">
        <f>-m*g*J201</f>
        <v>-7.572816919821092</v>
      </c>
      <c r="H202" s="2">
        <f>G202/m/l</f>
        <v>-7.572816919821092</v>
      </c>
      <c r="I202" s="2">
        <f>I201+H202*dt</f>
        <v>0.38909404724368757</v>
      </c>
      <c r="J202" s="2">
        <f>J201+I202*dt</f>
        <v>0.7794159669262363</v>
      </c>
    </row>
    <row r="203" spans="1:10" ht="13.5">
      <c r="A203" s="2">
        <f>A202+dt</f>
        <v>3.980000000000003</v>
      </c>
      <c r="B203" s="2">
        <f>-m*g*SIN(E202)</f>
        <v>-5.92816304497222</v>
      </c>
      <c r="C203" s="2">
        <f>B203/m/l</f>
        <v>-5.92816304497222</v>
      </c>
      <c r="D203" s="2">
        <f>D202+C203*dt</f>
        <v>1.269932452447167</v>
      </c>
      <c r="E203" s="2">
        <f>E202+D203*dt</f>
        <v>0.6739740169804069</v>
      </c>
      <c r="F203" s="2">
        <f>theta_0*COS(2*PI()/T*A203)</f>
        <v>0.7816217435185341</v>
      </c>
      <c r="G203" s="2">
        <f>-m*g*J202</f>
        <v>-7.6491882994140825</v>
      </c>
      <c r="H203" s="2">
        <f>G203/m/l</f>
        <v>-7.6491882994140825</v>
      </c>
      <c r="I203" s="2">
        <f>I202+H203*dt</f>
        <v>0.23611028125540592</v>
      </c>
      <c r="J203" s="2">
        <f>J202+I203*dt</f>
        <v>0.7841381725513444</v>
      </c>
    </row>
    <row r="204" spans="1:10" ht="13.5">
      <c r="A204" s="2">
        <f>A203+dt</f>
        <v>4.000000000000003</v>
      </c>
      <c r="B204" s="2">
        <f>-m*g*SIN(E203)</f>
        <v>-6.124878103731172</v>
      </c>
      <c r="C204" s="2">
        <f>B204/m/l</f>
        <v>-6.124878103731172</v>
      </c>
      <c r="D204" s="2">
        <f>D203+C204*dt</f>
        <v>1.1474348903725435</v>
      </c>
      <c r="E204" s="2">
        <f>E203+D204*dt</f>
        <v>0.6969227147878578</v>
      </c>
      <c r="F204" s="2">
        <f>theta_0*COS(2*PI()/T*A204)</f>
        <v>0.7849047408778062</v>
      </c>
      <c r="G204" s="2">
        <f>-m*g*J203</f>
        <v>-7.695532025418895</v>
      </c>
      <c r="H204" s="2">
        <f>G204/m/l</f>
        <v>-7.695532025418895</v>
      </c>
      <c r="I204" s="2">
        <f>I203+H204*dt</f>
        <v>0.08219964074702804</v>
      </c>
      <c r="J204" s="2">
        <f>J203+I204*dt</f>
        <v>0.785782165366285</v>
      </c>
    </row>
    <row r="205" spans="1:10" ht="13.5">
      <c r="A205" s="2">
        <f>A204+dt</f>
        <v>4.020000000000002</v>
      </c>
      <c r="B205" s="2">
        <f>-m*g*SIN(E204)</f>
        <v>-6.299223884749149</v>
      </c>
      <c r="C205" s="2">
        <f>B205/m/l</f>
        <v>-6.299223884749149</v>
      </c>
      <c r="D205" s="2">
        <f>D204+C205*dt</f>
        <v>1.0214504126775605</v>
      </c>
      <c r="E205" s="2">
        <f>E204+D205*dt</f>
        <v>0.717351723041409</v>
      </c>
      <c r="F205" s="2">
        <f>theta_0*COS(2*PI()/T*A205)</f>
        <v>0.7851075240248415</v>
      </c>
      <c r="G205" s="2">
        <f>-m*g*J204</f>
        <v>-7.711666170904721</v>
      </c>
      <c r="H205" s="2">
        <f>G205/m/l</f>
        <v>-7.711666170904721</v>
      </c>
      <c r="I205" s="2">
        <f>I204+H205*dt</f>
        <v>-0.07203368267106638</v>
      </c>
      <c r="J205" s="2">
        <f>J204+I205*dt</f>
        <v>0.7843414917128636</v>
      </c>
    </row>
    <row r="206" spans="1:10" ht="13.5">
      <c r="A206" s="2">
        <f>A205+dt</f>
        <v>4.040000000000002</v>
      </c>
      <c r="B206" s="2">
        <f>-m*g*SIN(E205)</f>
        <v>-6.451638927316881</v>
      </c>
      <c r="C206" s="2">
        <f>B206/m/l</f>
        <v>-6.451638927316881</v>
      </c>
      <c r="D206" s="2">
        <f>D205+C206*dt</f>
        <v>0.8924176341312229</v>
      </c>
      <c r="E206" s="2">
        <f>E205+D206*dt</f>
        <v>0.7352000757240335</v>
      </c>
      <c r="F206" s="2">
        <f>theta_0*COS(2*PI()/T*A206)</f>
        <v>0.7822292971744972</v>
      </c>
      <c r="G206" s="2">
        <f>-m*g*J205</f>
        <v>-7.697527399670044</v>
      </c>
      <c r="H206" s="2">
        <f>G206/m/l</f>
        <v>-7.697527399670044</v>
      </c>
      <c r="I206" s="2">
        <f>I205+H206*dt</f>
        <v>-0.22598423066446727</v>
      </c>
      <c r="J206" s="2">
        <f>J205+I206*dt</f>
        <v>0.7798218070995743</v>
      </c>
    </row>
    <row r="207" spans="1:10" ht="13.5">
      <c r="A207" s="2">
        <f>A206+dt</f>
        <v>4.060000000000001</v>
      </c>
      <c r="B207" s="2">
        <f>-m*g*SIN(E206)</f>
        <v>-6.5825988303966385</v>
      </c>
      <c r="C207" s="2">
        <f>B207/m/l</f>
        <v>-6.5825988303966385</v>
      </c>
      <c r="D207" s="2">
        <f>D206+C207*dt</f>
        <v>0.7607656575232902</v>
      </c>
      <c r="E207" s="2">
        <f>E206+D207*dt</f>
        <v>0.7504153888744992</v>
      </c>
      <c r="F207" s="2">
        <f>theta_0*COS(2*PI()/T*A207)</f>
        <v>0.7762813553983773</v>
      </c>
      <c r="G207" s="2">
        <f>-m*g*J206</f>
        <v>-7.653171214875222</v>
      </c>
      <c r="H207" s="2">
        <f>G207/m/l</f>
        <v>-7.653171214875222</v>
      </c>
      <c r="I207" s="2">
        <f>I206+H207*dt</f>
        <v>-0.3790476549619717</v>
      </c>
      <c r="J207" s="2">
        <f>J206+I207*dt</f>
        <v>0.7722408540003348</v>
      </c>
    </row>
    <row r="208" spans="1:10" ht="13.5">
      <c r="A208" s="2">
        <f>A207+dt</f>
        <v>4.080000000000001</v>
      </c>
      <c r="B208" s="2">
        <f>-m*g*SIN(E207)</f>
        <v>-6.692585035814642</v>
      </c>
      <c r="C208" s="2">
        <f>B208/m/l</f>
        <v>-6.692585035814642</v>
      </c>
      <c r="D208" s="2">
        <f>D207+C208*dt</f>
        <v>0.6269139568069974</v>
      </c>
      <c r="E208" s="2">
        <f>E207+D208*dt</f>
        <v>0.7629536680106391</v>
      </c>
      <c r="F208" s="2">
        <f>theta_0*COS(2*PI()/T*A208)</f>
        <v>0.7672870402994022</v>
      </c>
      <c r="G208" s="2">
        <f>-m*g*J207</f>
        <v>-7.578771741159286</v>
      </c>
      <c r="H208" s="2">
        <f>G208/m/l</f>
        <v>-7.578771741159286</v>
      </c>
      <c r="I208" s="2">
        <f>I207+H208*dt</f>
        <v>-0.5306230897851574</v>
      </c>
      <c r="J208" s="2">
        <f>J207+I208*dt</f>
        <v>0.7616283922046316</v>
      </c>
    </row>
    <row r="209" spans="1:10" ht="13.5">
      <c r="A209" s="2">
        <f>A208+dt</f>
        <v>4.1000000000000005</v>
      </c>
      <c r="B209" s="2">
        <f>-m*g*SIN(E208)</f>
        <v>-6.782056576793767</v>
      </c>
      <c r="C209" s="2">
        <f>B209/m/l</f>
        <v>-6.782056576793767</v>
      </c>
      <c r="D209" s="2">
        <f>D208+C209*dt</f>
        <v>0.49127282527112204</v>
      </c>
      <c r="E209" s="2">
        <f>E208+D209*dt</f>
        <v>0.7727791245160616</v>
      </c>
      <c r="F209" s="2">
        <f>theta_0*COS(2*PI()/T*A209)</f>
        <v>0.7552816484119855</v>
      </c>
      <c r="G209" s="2">
        <f>-m*g*J208</f>
        <v>-7.474621041096255</v>
      </c>
      <c r="H209" s="2">
        <f>G209/m/l</f>
        <v>-7.474621041096255</v>
      </c>
      <c r="I209" s="2">
        <f>I208+H209*dt</f>
        <v>-0.6801155106070824</v>
      </c>
      <c r="J209" s="2">
        <f>J208+I209*dt</f>
        <v>0.74802608199249</v>
      </c>
    </row>
    <row r="210" spans="1:10" ht="13.5">
      <c r="A210" s="2">
        <f>A209+dt</f>
        <v>4.12</v>
      </c>
      <c r="B210" s="2">
        <f>-m*g*SIN(E209)</f>
        <v>-6.8514253546871275</v>
      </c>
      <c r="C210" s="2">
        <f>B210/m/l</f>
        <v>-6.8514253546871275</v>
      </c>
      <c r="D210" s="2">
        <f>D209+C210*dt</f>
        <v>0.35424431817737945</v>
      </c>
      <c r="E210" s="2">
        <f>E209+D210*dt</f>
        <v>0.7798640108796091</v>
      </c>
      <c r="F210" s="2">
        <f>theta_0*COS(2*PI()/T*A210)</f>
        <v>0.7403122926872778</v>
      </c>
      <c r="G210" s="2">
        <f>-m*g*J209</f>
        <v>-7.3411279686742965</v>
      </c>
      <c r="H210" s="2">
        <f>G210/m/l</f>
        <v>-7.3411279686742965</v>
      </c>
      <c r="I210" s="2">
        <f>I209+H210*dt</f>
        <v>-0.8269380699805684</v>
      </c>
      <c r="J210" s="2">
        <f>J209+I210*dt</f>
        <v>0.7314873205928786</v>
      </c>
    </row>
    <row r="211" spans="1:10" ht="13.5">
      <c r="A211" s="2">
        <f>A210+dt</f>
        <v>4.14</v>
      </c>
      <c r="B211" s="2">
        <f>-m*g*SIN(E210)</f>
        <v>-6.901035372979577</v>
      </c>
      <c r="C211" s="2">
        <f>B211/m/l</f>
        <v>-6.901035372979577</v>
      </c>
      <c r="D211" s="2">
        <f>D210+C211*dt</f>
        <v>0.2162236107177879</v>
      </c>
      <c r="E211" s="2">
        <f>E210+D211*dt</f>
        <v>0.7841884830939648</v>
      </c>
      <c r="F211" s="2">
        <f>theta_0*COS(2*PI()/T*A211)</f>
        <v>0.7224377176070609</v>
      </c>
      <c r="G211" s="2">
        <f>-m*g*J210</f>
        <v>-7.1788165642985104</v>
      </c>
      <c r="H211" s="2">
        <f>G211/m/l</f>
        <v>-7.1788165642985104</v>
      </c>
      <c r="I211" s="2">
        <f>I210+H211*dt</f>
        <v>-0.9705144012665387</v>
      </c>
      <c r="J211" s="2">
        <f>J210+I211*dt</f>
        <v>0.7120770325675478</v>
      </c>
    </row>
  </sheetData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 paperSize="9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workbookViewId="0" topLeftCell="A1">
      <selection activeCell="A1" sqref="A1"/>
    </sheetView>
  </sheetViews>
  <sheetFormatPr defaultColWidth="9.00390625" defaultRowHeight="12.75"/>
  <cols>
    <col min="1" max="256" width="9.125" style="3" customWidth="1"/>
  </cols>
  <sheetData/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workbookViewId="0" topLeftCell="A1">
      <selection activeCell="A1" sqref="A1"/>
    </sheetView>
  </sheetViews>
  <sheetFormatPr defaultColWidth="9.00390625" defaultRowHeight="12.75"/>
  <cols>
    <col min="1" max="256" width="9.125" style="3" customWidth="1"/>
  </cols>
  <sheetData/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2020-03-01T23:04:31Z</dcterms:created>
  <dcterms:modified xsi:type="dcterms:W3CDTF">2020-03-02T23:20:45Z</dcterms:modified>
  <cp:category/>
  <cp:version/>
  <cp:contentType/>
  <cp:contentStatus/>
</cp:coreProperties>
</file>