
<file path=[Content_Types].xml><?xml version="1.0" encoding="utf-8"?>
<Types xmlns="http://schemas.openxmlformats.org/package/2006/content-types">
  <Default Extension="rels" ContentType="application/vnd.openxmlformats-package.relationships+xml"/>
  <Default Extension="xlbin" ContentType="application/vnd.openxmlformats-officedocument.spreadsheetml.printerSettings"/>
  <Default Extension="xml" ContentType="application/xml"/>
  <Default Extension="vml" ContentType="application/vnd.openxmlformats-officedocument.vmlDrawing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
  <Relationship Id="rId4" Type="http://schemas.openxmlformats.org/officeDocument/2006/relationships/custom-properties" Target="docProps/custom.xml"/>
  <Relationship Id="rId3" Type="http://schemas.openxmlformats.org/package/2006/relationships/metadata/core-properties" Target="docProps/core.xml"/>
  <Relationship Id="rId2" Type="http://schemas.openxmlformats.org/officeDocument/2006/relationships/extended-properties" Target="docProps/app.xml"/>
  <Relationship Id="rId1" Type="http://schemas.openxmlformats.org/officeDocument/2006/relationships/officeDocument" Target="xl/workbook.xml"/>
</Relationships>

</file>

<file path=xl/workbook.xml><?xml version="1.0" encoding="utf-8"?>
<workbook xmlns="http://schemas.openxmlformats.org/spreadsheetml/2006/main" xmlns:r="http://schemas.openxmlformats.org/officeDocument/2006/relationships">
  <fileVersion lastEdited="4" lowestEdited="4" rupBuild="3820"/>
  <workbookPr date1904="0"/>
  <bookViews>
    <workbookView activeTab="0" windowWidth="19200" windowHeight="7490"/>
  </bookViews>
  <sheets>
    <sheet name="Sheet1" sheetId="1" r:id="rId1"/>
    <sheet name="Sheet2" sheetId="2" r:id="rId2"/>
    <sheet name="Sheet3" sheetId="3" r:id="rId3"/>
  </sheets>
  <definedNames>
    <definedName name="l">Sheet1!$J$4</definedName>
    <definedName name="m">Sheet1!$J$1</definedName>
    <definedName name="g">Sheet1!$J$2</definedName>
    <definedName name="b">Sheet1!$J$5</definedName>
    <definedName name="theta_0">Sheet1!$E$3</definedName>
    <definedName name="d">Sheet1!$M$5</definedName>
    <definedName name="dt">Sheet1!$J$3</definedName>
    <definedName name="_xlnm.Print_Area" localSheetId="0">#REF!</definedName>
    <definedName name="_xlnm.Sheet_Title" localSheetId="0">"Sheet1"</definedName>
    <definedName name="_xlnm.Print_Area" localSheetId="1">#REF!</definedName>
    <definedName name="_xlnm.Sheet_Title" localSheetId="1">"Sheet2"</definedName>
    <definedName name="_xlnm.Print_Area" localSheetId="2">#REF!</definedName>
    <definedName name="_xlnm.Sheet_Title" localSheetId="2">"Sheet3"</definedName>
  </definedNames>
  <calcPr calcMode="auto" iterate="1" iterateCount="100" iterateDelta="0.001"/>
  <webPublishing allowPng="1" css="0" characterSet="UTF-8"/>
</workbook>
</file>

<file path=xl/sharedStrings.xml><?xml version="1.0" encoding="utf-8"?>
<sst xmlns="http://schemas.openxmlformats.org/spreadsheetml/2006/main" uniqueCount="7" count="7">
  <si>
    <t>m</t>
  </si>
  <si>
    <t>s</t>
  </si>
  <si>
    <t>g</t>
  </si>
  <si>
    <t>dt</t>
  </si>
  <si>
    <t>l</t>
  </si>
  <si>
    <t>b</t>
  </si>
  <si>
    <t>d</t>
  </si>
</sst>
</file>

<file path=xl/styles.xml><?xml version="1.0" encoding="utf-8"?>
<styleSheet xmlns="http://schemas.openxmlformats.org/spreadsheetml/2006/main">
  <fonts count="1">
    <font>
      <b val="0"/>
      <i val="0"/>
      <u val="none"/>
      <color rgb="FF000000"/>
      <name val="Sans"/>
      <vertAlign val="baseline"/>
      <sz val="10"/>
      <strike val="0"/>
    </font>
  </fonts>
  <fills count="2">
    <fill>
      <patternFill patternType="none"/>
    </fill>
    <fill>
      <patternFill patternType="gray125"/>
    </fill>
  </fills>
  <borders count="1">
    <border diagonalUp="0" diagonalDown="0">
      <start style="none">
        <color rgb="FFC7C7C7"/>
      </start>
      <end style="none">
        <color rgb="FFC7C7C7"/>
      </end>
      <top style="none">
        <color rgb="FFC7C7C7"/>
      </top>
      <bottom style="none">
        <color rgb="FFC7C7C7"/>
      </bottom>
    </border>
  </borders>
  <cellStyleXfs count="1">
    <xf fontId="0" fillId="0" borderId="0" numFmtId="0">
      <alignment horizontal="general" vertical="bottom" wrapText="0" shrinkToFit="0" textRotation="0" indent="0"/>
    </xf>
  </cellStyleXfs>
  <cellXfs count="3">
    <xf applyAlignment="1" applyBorder="1" applyFont="1" applyFill="1" applyNumberFormat="1" fontId="0" fillId="0" borderId="0" numFmtId="0" xfId="0">
      <alignment horizontal="general" vertical="bottom" wrapText="0" shrinkToFit="0" textRotation="0" indent="0"/>
    </xf>
    <xf applyAlignment="1" applyBorder="1" applyFont="1" applyFill="1" applyNumberFormat="1" fontId="0" fillId="0" borderId="0" numFmtId="2" xfId="0">
      <alignment horizontal="general" vertical="bottom" wrapText="0" shrinkToFit="0" textRotation="0" indent="0"/>
    </xf>
    <xf applyAlignment="1" applyBorder="1" applyFont="1" applyFill="1" applyNumberFormat="1" fontId="0" fillId="0" borderId="0" numFmtId="0" xfId="0">
      <alignment horizontal="general" vertical="bottom" wrapText="0" shrinkToFit="0" textRotation="0" indent="0"/>
    </xf>
  </cellXfs>
</styleSheet>
</file>

<file path=xl/_rels/workbook.xml.rels><?xml version="1.0" encoding="UTF-8"?>
<Relationships xmlns="http://schemas.openxmlformats.org/package/2006/relationships">
  <Relationship Id="rId5" Type="http://schemas.openxmlformats.org/officeDocument/2006/relationships/styles" Target="styles.xml"/>
  <Relationship Id="rId4" Type="http://schemas.openxmlformats.org/officeDocument/2006/relationships/sharedStrings" Target="sharedStrings.xml"/>
  <Relationship Id="rId3" Type="http://schemas.openxmlformats.org/officeDocument/2006/relationships/worksheet" Target="worksheets/sheet3.xml"/>
  <Relationship Id="rId2" Type="http://schemas.openxmlformats.org/officeDocument/2006/relationships/worksheet" Target="worksheets/sheet2.xml"/>
  <Relationship Id="rId1" Type="http://schemas.openxmlformats.org/officeDocument/2006/relationships/worksheet" Target="worksheets/sheet1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gnmx="http://www.gnumeric.org/ext/spreadsheetml">
  <c:roundedCorners val="0"/>
  <c:chart>
    <c:plotArea>
      <c:scatterChart>
        <c:scatterStyle val="marker"/>
        <c:varyColors val="0"/>
        <c:ser>
          <c:idx val="0"/>
          <c:order val="0"/>
          <c:spPr>
            <a:ln>
              <a:noFill/>
            </a:ln>
            <a:extLst>
              <a:ext uri="http://www.gnumeric.org/ext/spreadsheetml">
                <gnmx:gostyle dashType="auto"/>
              </a:ext>
            </a:extLst>
          </c:spPr>
          <c:marker>
            <c:symbol val="auto"/>
            <c:size val="5"/>
          </c:marker>
          <c:xVal>
            <c:numRef>
              <c:f>Sheet1!$E:$E</c:f>
            </c:numRef>
          </c:xVal>
          <c:yVal>
            <c:numRef>
              <c:f>Sheet1!$D:$D</c:f>
            </c:numRef>
          </c:yVal>
          <c:smooth val="0"/>
        </c:ser>
        <c:axId val="1"/>
        <c:axId val="2"/>
      </c:scatterChart>
      <c:valAx>
        <c:axId val="1"/>
        <c:scaling>
          <c:orientation val="minMax"/>
        </c:scaling>
        <c:delete val="0"/>
        <c:axPos val="b"/>
        <c:title>
          <c:tx>
            <c:rich>
              <a:bodyPr wrap="none"/>
              <a:p>
                <a:r>
                  <a:t>Theta [rad]</a:t>
                </a:r>
              </a:p>
            </c:rich>
          </c:tx>
          <c:overlay val="0"/>
          <c:spPr/>
        </c:title>
        <c:numFmt sourceLinked="1" formatCode="0.00"/>
        <c:majorTickMark val="out"/>
        <c:minorTickMark val="none"/>
        <c:spPr/>
        <c:crossAx val="2"/>
        <c:crosses val="min"/>
      </c:valAx>
      <c:valAx>
        <c:axId val="2"/>
        <c:scaling>
          <c:orientation val="minMax"/>
        </c:scaling>
        <c:delete val="0"/>
        <c:axPos val="l"/>
        <c:title>
          <c:tx>
            <c:rich>
              <a:bodyPr wrap="none"/>
              <a:p>
                <a:r>
                  <a:t>omega [rad/s]</a:t>
                </a:r>
              </a:p>
            </c:rich>
          </c:tx>
          <c:overlay val="0"/>
          <c:spPr/>
        </c:title>
        <c:numFmt sourceLinked="1" formatCode="0.00"/>
        <c:majorTickMark val="out"/>
        <c:minorTickMark val="none"/>
        <c:spPr/>
        <c:crossAx val="1"/>
        <c:crosses val="min"/>
      </c:valAx>
      <c:spPr>
        <a:solidFill>
          <a:srgbClr val="d0d0d0"/>
        </a:solidFill>
        <a:extLst>
          <a:ext uri="http://www.gnumeric.org/ext/spreadsheetml">
            <gnmx:gostyle pattern="solid" auto-pattern="1" auto-back="1"/>
          </a:ext>
        </a:extLst>
      </c:spPr>
    </c:plotArea>
  </c:chart>
  <c:spPr>
    <a:extLst>
      <a:ext uri="http://www.gnumeric.org/ext/spreadsheetml">
        <gnmx:gostyle pattern="solid" auto-pattern="1"/>
      </a:ext>
    </a:extLst>
  </c:spPr>
</c:chartSpace>
</file>

<file path=xl/drawings/_rels/drawing1.xml.rels><?xml version="1.0" encoding="UTF-8"?>
<Relationships xmlns="http://schemas.openxmlformats.org/package/2006/relationships">
  <Relationship Id="rId1" Type="http://schemas.openxmlformats.org/officeDocument/2006/relationships/chart" Target="../charts/chart1.xml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gnmx="http://www.gnumeric.org/ext/spreadsheetml">
  <xdr:oneCellAnchor>
    <xdr:from>
      <xdr:col>5</xdr:col>
      <xdr:colOff>785706</xdr:colOff>
      <xdr:row>7</xdr:row>
      <xdr:rowOff>28632</xdr:rowOff>
    </xdr:from>
    <xdr:ext cx="8610600" cy="5016500"/>
    <xdr:graphicFrame macro="">
      <xdr:nvGraphicFramePr>
        <xdr:cNvPr id="1" name="Chart 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oneCellAnchor>
</xdr:wsDr>
</file>

<file path=xl/worksheets/_rels/sheet1.xml.rels><?xml version="1.0" encoding="UTF-8"?>
<Relationships xmlns="http://schemas.openxmlformats.org/package/2006/relationships">
  <Relationship Id="rId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:R210"/>
  <sheetViews>
    <sheetView workbookViewId="0" tabSelected="1">
      <selection activeCell="J5" sqref="J5"/>
    </sheetView>
  </sheetViews>
  <sheetFormatPr defaultRowHeight="12.75"/>
  <cols>
    <col min="1" max="8" style="1" width="10.999338942307693" customWidth="1"/>
    <col min="9" max="256" style="1" width="10.999338942307693"/>
  </cols>
  <sheetData>
    <row r="1" spans="1:18" ht="13.5">
      <c r="A1" t="inlineStr">
        <is>
          <t>t</t>
        </is>
      </c>
      <c r="B1" t="inlineStr">
        <is>
          <t>F</t>
        </is>
      </c>
      <c r="C1" t="inlineStr">
        <is>
          <t>eps</t>
        </is>
      </c>
      <c r="D1" t="inlineStr">
        <is>
          <t>omega</t>
        </is>
      </c>
      <c r="E1" t="inlineStr">
        <is>
          <t>theta</t>
        </is>
      </c>
      <c r="I1" t="s">
        <v>0</v>
      </c>
      <c r="J1">
        <v>1</v>
      </c>
      <c r="K1" t="inlineStr">
        <is>
          <t>kg</t>
        </is>
      </c>
      <c r="L1" t="inlineStr">
        <is>
          <t>T</t>
        </is>
      </c>
      <c r="M1">
        <f>2*PI()*SQRT(l/g)</f>
        <v>2.0056578217069698</v>
      </c>
      <c r="N1" t="s">
        <v>1</v>
      </c>
    </row>
    <row r="2" spans="1:18" ht="13.5">
      <c r="A2" t="inlineStr">
        <is>
          <t>[s]</t>
        </is>
      </c>
      <c r="B2" t="inlineStr">
        <is>
          <t>[N]</t>
        </is>
      </c>
      <c r="C2" t="inlineStr">
        <is>
          <t>rad/s*2</t>
        </is>
      </c>
      <c r="D2" t="inlineStr">
        <is>
          <t>rad/s</t>
        </is>
      </c>
      <c r="E2" t="inlineStr">
        <is>
          <t>rad</t>
        </is>
      </c>
      <c r="I2" t="s">
        <v>2</v>
      </c>
      <c r="J2">
        <v>9.8140000000000001</v>
      </c>
      <c r="K2" t="inlineStr">
        <is>
          <t>m/s**2</t>
        </is>
      </c>
    </row>
    <row r="3" spans="1:18" ht="13.5">
      <c r="A3">
        <v>0</v>
      </c>
      <c r="D3">
        <v>0</v>
      </c>
      <c r="E3">
        <f>PI()/10</f>
        <v>0.31415926535897931</v>
      </c>
      <c r="I3" t="s">
        <v>3</v>
      </c>
      <c r="J3">
        <v>0.029999999999999999</v>
      </c>
      <c r="K3" t="s">
        <v>1</v>
      </c>
    </row>
    <row r="4" spans="1:18" ht="13.5">
      <c r="A4">
        <f>A3+dt</f>
        <v>0.029999999999999999</v>
      </c>
      <c r="B4">
        <f>-m*g*SIN(E3)-b*D3*l</f>
        <v>-3.032692782795734</v>
      </c>
      <c r="C4">
        <f>B4/m/l</f>
        <v>-3.032692782795734</v>
      </c>
      <c r="D4">
        <f>D3+C4*dt</f>
        <v>-0.090980783483872021</v>
      </c>
      <c r="E4">
        <f>E3+D4*dt</f>
        <v>0.31142984185446315</v>
      </c>
      <c r="I4" t="s">
        <v>4</v>
      </c>
      <c r="J4">
        <v>1</v>
      </c>
      <c r="K4" t="s">
        <v>0</v>
      </c>
    </row>
    <row r="5" spans="1:18" ht="13.5">
      <c r="A5">
        <f>A4+dt</f>
        <v>0.059999999999999998</v>
      </c>
      <c r="B5">
        <f>-m*g*SIN(E4)-b*D4*l</f>
        <v>-2.9162251999451732</v>
      </c>
      <c r="C5">
        <f>B5/m/l</f>
        <v>-2.9162251999451732</v>
      </c>
      <c r="D5">
        <f>D4+C5*dt</f>
        <v>-0.17846753948222721</v>
      </c>
      <c r="E5">
        <f>E4+D5*dt</f>
        <v>0.30607581566999631</v>
      </c>
      <c r="I5" t="s">
        <v>5</v>
      </c>
      <c r="J5">
        <v>1</v>
      </c>
      <c r="K5" t="inlineStr">
        <is>
          <t>kg/s</t>
        </is>
      </c>
      <c r="L5" t="s">
        <v>6</v>
      </c>
      <c r="M5">
        <f>b/(2*m)</f>
        <v>0.5</v>
      </c>
      <c r="N5" t="inlineStr">
        <is>
          <t>1/s</t>
        </is>
      </c>
    </row>
    <row r="6" spans="1:18" ht="13.5">
      <c r="A6">
        <f>A5+dt</f>
        <v>0.089999999999999997</v>
      </c>
      <c r="B6">
        <f>-m*g*SIN(E5)-b*D5*l</f>
        <v>-2.7786787432086579</v>
      </c>
      <c r="C6">
        <f>B6/m/l</f>
        <v>-2.7786787432086579</v>
      </c>
      <c r="D6">
        <f>D5+C6*dt</f>
        <v>-0.26182790177848692</v>
      </c>
      <c r="E6">
        <f>E5+D6*dt</f>
        <v>0.29822097861664171</v>
      </c>
    </row>
    <row r="7" spans="1:18" ht="13.5">
      <c r="A7">
        <f>A6+dt</f>
        <v>0.12</v>
      </c>
      <c r="B7">
        <f>-m*g*SIN(E6)-b*D6*l</f>
        <v>-2.6217233041805192</v>
      </c>
      <c r="C7">
        <f>B7/m/l</f>
        <v>-2.6217233041805192</v>
      </c>
      <c r="D7">
        <f>D6+C7*dt</f>
        <v>-0.3404796009039025</v>
      </c>
      <c r="E7">
        <f>E6+D7*dt</f>
        <v>0.28800659058952466</v>
      </c>
    </row>
    <row r="8" spans="1:18" ht="13.5">
      <c r="A8">
        <f>A7+dt</f>
        <v>0.14999999999999999</v>
      </c>
      <c r="B8">
        <f>-m*g*SIN(E7)-b*D7*l</f>
        <v>-2.4471035414207676</v>
      </c>
      <c r="C8">
        <f>B8/m/l</f>
        <v>-2.4471035414207676</v>
      </c>
      <c r="D8">
        <f>D7+C8*dt</f>
        <v>-0.41389270714652554</v>
      </c>
      <c r="E8">
        <f>E7+D8*dt</f>
        <v>0.27558980937512889</v>
      </c>
    </row>
    <row r="9" spans="1:18" ht="13.5">
      <c r="A9">
        <f>A8+dt</f>
        <v>0.17999999999999999</v>
      </c>
      <c r="B9">
        <f>-m*g*SIN(E8)-b*D8*l</f>
        <v>-2.2566393599078785</v>
      </c>
      <c r="C9">
        <f>B9/m/l</f>
        <v>-2.2566393599078785</v>
      </c>
      <c r="D9">
        <f>D8+C9*dt</f>
        <v>-0.4815918879437619</v>
      </c>
      <c r="E9">
        <f>E8+D9*dt</f>
        <v>0.26114205273681601</v>
      </c>
    </row>
    <row r="10" spans="1:18" ht="13.5">
      <c r="A10">
        <f>A9+dt</f>
        <v>0.20999999999999999</v>
      </c>
      <c r="B10">
        <f>-m*g*SIN(E9)-b*D9*l</f>
        <v>-2.0522264015103269</v>
      </c>
      <c r="C10">
        <f>B10/m/l</f>
        <v>-2.0522264015103269</v>
      </c>
      <c r="D10">
        <f>D9+C10*dt</f>
        <v>-0.54315867998907175</v>
      </c>
      <c r="E10">
        <f>E9+D10*dt</f>
        <v>0.24484729233714386</v>
      </c>
    </row>
    <row r="11" spans="1:18" ht="13.5">
      <c r="A11">
        <f>A10+dt</f>
        <v>0.23999999999999999</v>
      </c>
      <c r="B11">
        <f>-m*g*SIN(E10)-b*D10*l</f>
        <v>-1.8358351451176431</v>
      </c>
      <c r="C11">
        <f>B11/m/l</f>
        <v>-1.8358351451176431</v>
      </c>
      <c r="D11">
        <f>D10+C11*dt</f>
        <v>-0.59823373434260108</v>
      </c>
      <c r="E11">
        <f>E10+D11*dt</f>
        <v>0.22690028030686582</v>
      </c>
    </row>
    <row r="12" spans="1:18" ht="13.5">
      <c r="A12">
        <f>A11+dt</f>
        <v>0.27000000000000002</v>
      </c>
      <c r="B12">
        <f>-m*g*SIN(E11)-b*D11*l</f>
        <v>-1.6095074167346644</v>
      </c>
      <c r="C12">
        <f>B12/m/l</f>
        <v>-1.6095074167346644</v>
      </c>
      <c r="D12">
        <f>D11+C12*dt</f>
        <v>-0.646518956844641</v>
      </c>
      <c r="E12">
        <f>E11+D12*dt</f>
        <v>0.20750471160152659</v>
      </c>
    </row>
    <row r="13" spans="1:18" ht="13.5">
      <c r="A13">
        <f>A12+dt</f>
        <v>0.30000000000000004</v>
      </c>
      <c r="B13">
        <f>-m*g*SIN(E12)-b*D12*l</f>
        <v>-1.3753493912952137</v>
      </c>
      <c r="C13">
        <f>B13/m/l</f>
        <v>-1.3753493912952137</v>
      </c>
      <c r="D13">
        <f>D12+C13*dt</f>
        <v>-0.68777943858349744</v>
      </c>
      <c r="E13">
        <f>E12+D13*dt</f>
        <v>0.18687132844402166</v>
      </c>
    </row>
    <row r="14" spans="1:18" ht="13.5">
      <c r="A14">
        <f>A13+dt</f>
        <v>0.33000000000000007</v>
      </c>
      <c r="B14">
        <f>-m*g*SIN(E13)-b*D13*l</f>
        <v>-1.1355205079316297</v>
      </c>
      <c r="C14">
        <f>B14/m/l</f>
        <v>-1.1355205079316297</v>
      </c>
      <c r="D14">
        <f>D13+C14*dt</f>
        <v>-0.72184505382144637</v>
      </c>
      <c r="E14">
        <f>E13+D14*dt</f>
        <v>0.16521597682937827</v>
      </c>
    </row>
    <row r="15" spans="1:18" ht="13.5">
      <c r="A15">
        <f>A14+dt</f>
        <v>0.3600000000000001</v>
      </c>
      <c r="B15">
        <f>-m*g*SIN(E14)-b*D14*l</f>
        <v>-0.8922180939024954</v>
      </c>
      <c r="C15">
        <f>B15/m/l</f>
        <v>-0.8922180939024954</v>
      </c>
      <c r="D15">
        <f>D14+C15*dt</f>
        <v>-0.74861159663852128</v>
      </c>
      <c r="E15">
        <f>E14+D15*dt</f>
        <v>0.14275762893022265</v>
      </c>
    </row>
    <row r="16" spans="1:18" ht="13.5">
      <c r="A16">
        <f>A15+dt</f>
        <v>0.39000000000000012</v>
      </c>
      <c r="B16">
        <f>-m*g*SIN(E15)-b*D15*l</f>
        <v>-0.64765787161930299</v>
      </c>
      <c r="C16">
        <f>B16/m/l</f>
        <v>-0.64765787161930299</v>
      </c>
      <c r="D16">
        <f>D15+C16*dt</f>
        <v>-0.76804133278710041</v>
      </c>
      <c r="E16">
        <f>E15+D16*dt</f>
        <v>0.11971638894660963</v>
      </c>
    </row>
    <row r="17" spans="1:18" ht="13.5">
      <c r="A17">
        <f>A16+dt</f>
        <v>0.42000000000000015</v>
      </c>
      <c r="B17">
        <f>-m*g*SIN(E16)-b*D16*l</f>
        <v>-0.40405087960277719</v>
      </c>
      <c r="C17">
        <f>B17/m/l</f>
        <v>-0.40405087960277719</v>
      </c>
      <c r="D17">
        <f>D16+C17*dt</f>
        <v>-0.78016285917518369</v>
      </c>
      <c r="E17">
        <f>E16+D17*dt</f>
        <v>0.096311503171354118</v>
      </c>
    </row>
    <row r="18" spans="1:18" ht="13.5">
      <c r="A18">
        <f>A17+dt</f>
        <v>0.45000000000000018</v>
      </c>
      <c r="B18">
        <f>-m*g*SIN(E17)-b*D17*l</f>
        <v>-0.16357764450306012</v>
      </c>
      <c r="C18">
        <f>B18/m/l</f>
        <v>-0.16357764450306012</v>
      </c>
      <c r="D18">
        <f>D17+C18*dt</f>
        <v>-0.78507018851027555</v>
      </c>
      <c r="E18">
        <f>E17+D18*dt</f>
        <v>0.072759397516045848</v>
      </c>
    </row>
    <row r="19" spans="1:18" ht="13.5">
      <c r="A19">
        <f>A18+dt</f>
        <v>0.4800000000000002</v>
      </c>
      <c r="B19">
        <f>-m*g*SIN(E18)-b*D18*l</f>
        <v>0.071639325784002228</v>
      </c>
      <c r="C19">
        <f>B19/m/l</f>
        <v>0.071639325784002228</v>
      </c>
      <c r="D19">
        <f>D18+C19*dt</f>
        <v>-0.78292100873675552</v>
      </c>
      <c r="E19">
        <f>E18+D19*dt</f>
        <v>0.04927176725394318</v>
      </c>
    </row>
    <row r="20" spans="1:18" ht="13.5">
      <c r="A20">
        <f>A19+dt</f>
        <v>0.51000000000000023</v>
      </c>
      <c r="B20">
        <f>-m*g*SIN(E19)-b*D19*l</f>
        <v>0.2995635153795338</v>
      </c>
      <c r="C20">
        <f>B20/m/l</f>
        <v>0.2995635153795338</v>
      </c>
      <c r="D20">
        <f>D19+C20*dt</f>
        <v>-0.77393410327536949</v>
      </c>
      <c r="E20">
        <f>E19+D20*dt</f>
        <v>0.026053744155682096</v>
      </c>
    </row>
    <row r="21" spans="1:18" ht="13.5">
      <c r="A21">
        <f>A20+dt</f>
        <v>0.54000000000000026</v>
      </c>
      <c r="B21">
        <f>-m*g*SIN(E20)-b*D20*l</f>
        <v>0.51827158427229625</v>
      </c>
      <c r="C21">
        <f>B21/m/l</f>
        <v>0.51827158427229625</v>
      </c>
      <c r="D21">
        <f>D20+C21*dt</f>
        <v>-0.75838595574720058</v>
      </c>
      <c r="E21">
        <f>E20+D21*dt</f>
        <v>0.0033021654832660792</v>
      </c>
    </row>
    <row r="22" spans="1:18" ht="13.5">
      <c r="A22">
        <f>A21+dt</f>
        <v>0.57000000000000028</v>
      </c>
      <c r="B22">
        <f>-m*g*SIN(E21)-b*D21*l</f>
        <v>0.72597856259114157</v>
      </c>
      <c r="C22">
        <f>B22/m/l</f>
        <v>0.72597856259114157</v>
      </c>
      <c r="D22">
        <f>D21+C22*dt</f>
        <v>-0.73660659886946633</v>
      </c>
      <c r="E22">
        <f>E21+D22*dt</f>
        <v>-0.018796032482817911</v>
      </c>
    </row>
    <row r="23" spans="1:18" ht="13.5">
      <c r="A23">
        <f>A22+dt</f>
        <v>0.60000000000000031</v>
      </c>
      <c r="B23">
        <f>-m*g*SIN(E22)-b*D22*l</f>
        <v>0.92106000025873569</v>
      </c>
      <c r="C23">
        <f>B23/m/l</f>
        <v>0.92106000025873569</v>
      </c>
      <c r="D23">
        <f>D22+C23*dt</f>
        <v>-0.70897479886170423</v>
      </c>
      <c r="E23">
        <f>E22+D23*dt</f>
        <v>-0.040065276448669036</v>
      </c>
    </row>
    <row r="24" spans="1:18" ht="13.5">
      <c r="A24">
        <f>A23+dt</f>
        <v>0.63000000000000034</v>
      </c>
      <c r="B24">
        <f>-m*g*SIN(E23)-b*D23*l</f>
        <v>1.1020702343698621</v>
      </c>
      <c r="C24">
        <f>B24/m/l</f>
        <v>1.1020702343698621</v>
      </c>
      <c r="D24">
        <f>D23+C24*dt</f>
        <v>-0.67591269183060831</v>
      </c>
      <c r="E24">
        <f>E23+D24*dt</f>
        <v>-0.06034265720358728</v>
      </c>
    </row>
    <row r="25" spans="1:18" ht="13.5">
      <c r="A25">
        <f>A24+dt</f>
        <v>0.66000000000000036</v>
      </c>
      <c r="B25">
        <f>-m*g*SIN(E24)-b*D24*l</f>
        <v>1.2677562033095962</v>
      </c>
      <c r="C25">
        <f>B25/m/l</f>
        <v>1.2677562033095962</v>
      </c>
      <c r="D25">
        <f>D24+C25*dt</f>
        <v>-0.63788000573132042</v>
      </c>
      <c r="E25">
        <f>E24+D25*dt</f>
        <v>-0.079479057375526893</v>
      </c>
    </row>
    <row r="26" spans="1:18" ht="13.5">
      <c r="A26">
        <f>A25+dt</f>
        <v>0.69000000000000039</v>
      </c>
      <c r="B26">
        <f>-m*g*SIN(E25)-b*D25*l</f>
        <v>1.4170665266143023</v>
      </c>
      <c r="C26">
        <f>B26/m/l</f>
        <v>1.4170665266143023</v>
      </c>
      <c r="D26">
        <f>D25+C26*dt</f>
        <v>-0.5953680099328913</v>
      </c>
      <c r="E26">
        <f>E25+D26*dt</f>
        <v>-0.097340097673513634</v>
      </c>
    </row>
    <row r="27" spans="1:18" ht="13.5">
      <c r="A27">
        <f>A26+dt</f>
        <v>0.72000000000000042</v>
      </c>
      <c r="B27">
        <f>-m*g*SIN(E26)-b*D26*l</f>
        <v>1.549155856819596</v>
      </c>
      <c r="C27">
        <f>B27/m/l</f>
        <v>1.549155856819596</v>
      </c>
      <c r="D27">
        <f>D26+C27*dt</f>
        <v>-0.54889333422830344</v>
      </c>
      <c r="E27">
        <f>E26+D27*dt</f>
        <v>-0.11380689770036273</v>
      </c>
    </row>
    <row r="28" spans="1:18" ht="13.5">
      <c r="A28">
        <f>A27+dt</f>
        <v>0.75000000000000044</v>
      </c>
      <c r="B28">
        <f>-m*g*SIN(E27)-b*D27*l</f>
        <v>1.663384770570338</v>
      </c>
      <c r="C28">
        <f>B28/m/l</f>
        <v>1.663384770570338</v>
      </c>
      <c r="D28">
        <f>D27+C28*dt</f>
        <v>-0.49899179111119329</v>
      </c>
      <c r="E28">
        <f>E27+D28*dt</f>
        <v>-0.12877665143369854</v>
      </c>
    </row>
    <row r="29" spans="1:18" ht="13.5">
      <c r="A29">
        <f>A28+dt</f>
        <v>0.78000000000000047</v>
      </c>
      <c r="B29">
        <f>-m*g*SIN(E28)-b*D28*l</f>
        <v>1.7593156823446572</v>
      </c>
      <c r="C29">
        <f>B29/m/l</f>
        <v>1.7593156823446572</v>
      </c>
      <c r="D29">
        <f>D28+C29*dt</f>
        <v>-0.44621232064085359</v>
      </c>
      <c r="E29">
        <f>E28+D29*dt</f>
        <v>-0.14216302105292414</v>
      </c>
    </row>
    <row r="30" spans="1:18" ht="13.5">
      <c r="A30">
        <f>A29+dt</f>
        <v>0.8100000000000005</v>
      </c>
      <c r="B30">
        <f>-m*g*SIN(E29)-b*D29*l</f>
        <v>1.8367054225837518</v>
      </c>
      <c r="C30">
        <f>B30/m/l</f>
        <v>1.8367054225837518</v>
      </c>
      <c r="D30">
        <f>D29+C30*dt</f>
        <v>-0.39111115796334106</v>
      </c>
      <c r="E30">
        <f>E29+D30*dt</f>
        <v>-0.15389635579182437</v>
      </c>
    </row>
    <row r="31" spans="1:18" ht="13.5">
      <c r="A31">
        <f>A30+dt</f>
        <v>0.84000000000000052</v>
      </c>
      <c r="B31">
        <f>-m*g*SIN(E30)-b*D30*l</f>
        <v>1.895495216688813</v>
      </c>
      <c r="C31">
        <f>B31/m/l</f>
        <v>1.895495216688813</v>
      </c>
      <c r="D31">
        <f>D30+C31*dt</f>
        <v>-0.33424630146267664</v>
      </c>
      <c r="E31">
        <f>E30+D31*dt</f>
        <v>-0.16392374483570465</v>
      </c>
    </row>
    <row r="32" spans="1:18" ht="13.5">
      <c r="A32">
        <f>A31+dt</f>
        <v>0.87000000000000055</v>
      </c>
      <c r="B32">
        <f>-m*g*SIN(E31)-b*D31*l</f>
        <v>1.9357988323696262</v>
      </c>
      <c r="C32">
        <f>B32/m/l</f>
        <v>1.9357988323696262</v>
      </c>
      <c r="D32">
        <f>D31+C32*dt</f>
        <v>-0.27617233649158784</v>
      </c>
      <c r="E32">
        <f>E31+D32*dt</f>
        <v>-0.17220891493045229</v>
      </c>
    </row>
    <row r="33" spans="1:18" ht="13.5">
      <c r="A33">
        <f>A32+dt</f>
        <v>0.90000000000000058</v>
      </c>
      <c r="B33">
        <f>-m*g*SIN(E32)-b*D32*l</f>
        <v>1.9578896356787867</v>
      </c>
      <c r="C33">
        <f>B33/m/l</f>
        <v>1.9578896356787867</v>
      </c>
      <c r="D33">
        <f>D32+C33*dt</f>
        <v>-0.21743564742122423</v>
      </c>
      <c r="E33">
        <f>E32+D33*dt</f>
        <v>-0.17873198435308901</v>
      </c>
    </row>
    <row r="34" spans="1:18" ht="13.5">
      <c r="A34">
        <f>A33+dt</f>
        <v>0.9300000000000006</v>
      </c>
      <c r="B34">
        <f>-m*g*SIN(E33)-b*D33*l</f>
        <v>1.9621872202630111</v>
      </c>
      <c r="C34">
        <f>B34/m/l</f>
        <v>1.9621872202630111</v>
      </c>
      <c r="D34">
        <f>D33+C34*dt</f>
        <v>-0.1585700308133339</v>
      </c>
      <c r="E34">
        <f>E33+D34*dt</f>
        <v>-0.18348908527748903</v>
      </c>
    </row>
    <row r="35" spans="1:18" ht="13.5">
      <c r="A35">
        <f>A34+dt</f>
        <v>0.96000000000000063</v>
      </c>
      <c r="B35">
        <f>-m*g*SIN(E34)-b*D34*l</f>
        <v>1.9492441620193377</v>
      </c>
      <c r="C35">
        <f>B35/m/l</f>
        <v>1.9492441620193377</v>
      </c>
      <c r="D35">
        <f>D34+C35*dt</f>
        <v>-0.10009270595275377</v>
      </c>
      <c r="E35">
        <f>E34+D35*dt</f>
        <v>-0.18649186645607163</v>
      </c>
    </row>
    <row r="36" spans="1:18" ht="13.5">
      <c r="A36">
        <f>A35+dt</f>
        <v>0.99000000000000066</v>
      </c>
      <c r="B36">
        <f>-m*g*SIN(E35)-b*D35*l</f>
        <v>1.919733315734427</v>
      </c>
      <c r="C36">
        <f>B36/m/l</f>
        <v>1.919733315734427</v>
      </c>
      <c r="D36">
        <f>D35+C36*dt</f>
        <v>-0.042500706480720962</v>
      </c>
      <c r="E36">
        <f>E35+D36*dt</f>
        <v>-0.18776688765049326</v>
      </c>
    </row>
    <row r="37" spans="1:18" ht="13.5">
      <c r="A37">
        <f>A36+dt</f>
        <v>1.0200000000000007</v>
      </c>
      <c r="B37">
        <f>-m*g*SIN(E36)-b*D36*l</f>
        <v>1.8744359246063977</v>
      </c>
      <c r="C37">
        <f>B37/m/l</f>
        <v>1.8744359246063977</v>
      </c>
      <c r="D37">
        <f>D36+C37*dt</f>
        <v>0.013732371257470968</v>
      </c>
      <c r="E37">
        <f>E36+D37*dt</f>
        <v>-0.18735491651276914</v>
      </c>
    </row>
    <row r="38" spans="1:18" ht="13.5">
      <c r="A38">
        <f>A37+dt</f>
        <v>1.0500000000000007</v>
      </c>
      <c r="B38">
        <f>-m*g*SIN(E37)-b*D37*l</f>
        <v>1.8142306699369877</v>
      </c>
      <c r="C38">
        <f>B38/m/l</f>
        <v>1.8142306699369877</v>
      </c>
      <c r="D38">
        <f>D37+C38*dt</f>
        <v>0.068159291355580603</v>
      </c>
      <c r="E38">
        <f>E37+D38*dt</f>
        <v>-0.18531013777210173</v>
      </c>
    </row>
    <row r="39" spans="1:18" ht="13.5">
      <c r="A39">
        <f>A38+dt</f>
        <v>1.0800000000000007</v>
      </c>
      <c r="B39">
        <f>-m*g*SIN(E38)-b*D38*l</f>
        <v>1.7400836571175453</v>
      </c>
      <c r="C39">
        <f>B39/m/l</f>
        <v>1.7400836571175453</v>
      </c>
      <c r="D39">
        <f>D38+C39*dt</f>
        <v>0.12036180106910696</v>
      </c>
      <c r="E39">
        <f>E38+D39*dt</f>
        <v>-0.18169928374002853</v>
      </c>
    </row>
    <row r="40" spans="1:18" ht="13.5">
      <c r="A40">
        <f>A39+dt</f>
        <v>1.1100000000000008</v>
      </c>
      <c r="B40">
        <f>-m*g*SIN(E39)-b*D39*l</f>
        <v>1.6530392235108449</v>
      </c>
      <c r="C40">
        <f>B40/m/l</f>
        <v>1.6530392235108449</v>
      </c>
      <c r="D40">
        <f>D39+C40*dt</f>
        <v>0.1699529777744323</v>
      </c>
      <c r="E40">
        <f>E39+D40*dt</f>
        <v>-0.17660069440679557</v>
      </c>
    </row>
    <row r="41" spans="1:18" ht="13.5">
      <c r="A41">
        <f>A40+dt</f>
        <v>1.1400000000000008</v>
      </c>
      <c r="B41">
        <f>-m*g*SIN(E40)-b*D40*l</f>
        <v>1.5542113697578284</v>
      </c>
      <c r="C41">
        <f>B41/m/l</f>
        <v>1.5542113697578284</v>
      </c>
      <c r="D41">
        <f>D40+C41*dt</f>
        <v>0.21657931886716714</v>
      </c>
      <c r="E41">
        <f>E40+D41*dt</f>
        <v>-0.17010331484078056</v>
      </c>
    </row>
    <row r="42" spans="1:18" ht="13.5">
      <c r="A42">
        <f>A41+dt</f>
        <v>1.1700000000000008</v>
      </c>
      <c r="B42">
        <f>-m*g*SIN(E41)-b*D41*l</f>
        <v>1.4447755617967746</v>
      </c>
      <c r="C42">
        <f>B42/m/l</f>
        <v>1.4447755617967746</v>
      </c>
      <c r="D42">
        <f>D41+C42*dt</f>
        <v>0.25992258572107035</v>
      </c>
      <c r="E42">
        <f>E41+D42*dt</f>
        <v>-0.16230563726914846</v>
      </c>
    </row>
    <row r="43" spans="1:18" ht="13.5">
      <c r="A43">
        <f>A42+dt</f>
        <v>1.2000000000000008</v>
      </c>
      <c r="B43">
        <f>-m*g*SIN(E42)-b*D42*l</f>
        <v>1.3259606275224611</v>
      </c>
      <c r="C43">
        <f>B43/m/l</f>
        <v>1.3259606275224611</v>
      </c>
      <c r="D43">
        <f>D42+C43*dt</f>
        <v>0.29970140454674421</v>
      </c>
      <c r="E43">
        <f>E42+D43*dt</f>
        <v>-0.15331459513274612</v>
      </c>
    </row>
    <row r="44" spans="1:18" ht="13.5">
      <c r="A44">
        <f>A43+dt</f>
        <v>1.2300000000000009</v>
      </c>
      <c r="B44">
        <f>-m*g*SIN(E43)-b*D43*l</f>
        <v>1.1990404784325062</v>
      </c>
      <c r="C44">
        <f>B44/m/l</f>
        <v>1.1990404784325062</v>
      </c>
      <c r="D44">
        <f>D43+C44*dt</f>
        <v>0.33567261889971939</v>
      </c>
      <c r="E44">
        <f>E43+D44*dt</f>
        <v>-0.14324441656575454</v>
      </c>
    </row>
    <row r="45" spans="1:18" ht="13.5">
      <c r="A45">
        <f>A44+dt</f>
        <v>1.2600000000000009</v>
      </c>
      <c r="B45">
        <f>-m*g*SIN(E44)-b*D44*l</f>
        <v>1.0653254198008852</v>
      </c>
      <c r="C45">
        <f>B45/m/l</f>
        <v>1.0653254198008852</v>
      </c>
      <c r="D45">
        <f>D44+C45*dt</f>
        <v>0.36763238149374594</v>
      </c>
      <c r="E45">
        <f>E44+D45*dt</f>
        <v>-0.13221544512094216</v>
      </c>
    </row>
    <row r="46" spans="1:18" ht="13.5">
      <c r="A46">
        <f>A45+dt</f>
        <v>1.2900000000000009</v>
      </c>
      <c r="B46">
        <f>-m*g*SIN(E45)-b*D45*l</f>
        <v>0.92615286828177079</v>
      </c>
      <c r="C46">
        <f>B46/m/l</f>
        <v>0.92615286828177079</v>
      </c>
      <c r="D46">
        <f>D45+C46*dt</f>
        <v>0.39541696754219907</v>
      </c>
      <c r="E46">
        <f>E45+D46*dt</f>
        <v>-0.12035293609467619</v>
      </c>
    </row>
    <row r="47" spans="1:18" ht="13.5">
      <c r="A47">
        <f>A46+dt</f>
        <v>1.320000000000001</v>
      </c>
      <c r="B47">
        <f>-m*g*SIN(E46)-b*D46*l</f>
        <v>0.78287736754606274</v>
      </c>
      <c r="C47">
        <f>B47/m/l</f>
        <v>0.78287736754606274</v>
      </c>
      <c r="D47">
        <f>D46+C47*dt</f>
        <v>0.41890328856858094</v>
      </c>
      <c r="E47">
        <f>E46+D47*dt</f>
        <v>-0.10778583743761877</v>
      </c>
    </row>
    <row r="48" spans="1:18" ht="13.5">
      <c r="A48">
        <f>A47+dt</f>
        <v>1.350000000000001</v>
      </c>
      <c r="B48">
        <f>-m*g*SIN(E47)-b*D47*l</f>
        <v>0.63685987394203758</v>
      </c>
      <c r="C48">
        <f>B48/m/l</f>
        <v>0.63685987394203758</v>
      </c>
      <c r="D48">
        <f>D47+C48*dt</f>
        <v>0.43800908478684208</v>
      </c>
      <c r="E48">
        <f>E47+D48*dt</f>
        <v>-0.094645564894013504</v>
      </c>
    </row>
    <row r="49" spans="1:18" ht="13.5">
      <c r="A49">
        <f>A48+dt</f>
        <v>1.380000000000001</v>
      </c>
      <c r="B49">
        <f>-m*g*SIN(E48)-b*D48*l</f>
        <v>0.48945636825793781</v>
      </c>
      <c r="C49">
        <f>B49/m/l</f>
        <v>0.48945636825793781</v>
      </c>
      <c r="D49">
        <f>D48+C49*dt</f>
        <v>0.45269277583458023</v>
      </c>
      <c r="E49">
        <f>E48+D49*dt</f>
        <v>-0.081064781618976095</v>
      </c>
    </row>
    <row r="50" spans="1:18" ht="13.5">
      <c r="A50">
        <f>A49+dt</f>
        <v>1.410000000000001</v>
      </c>
      <c r="B50">
        <f>-m*g*SIN(E49)-b*D49*l</f>
        <v>0.34200592960176179</v>
      </c>
      <c r="C50">
        <f>B50/m/l</f>
        <v>0.34200592960176179</v>
      </c>
      <c r="D50">
        <f>D49+C50*dt</f>
        <v>0.46295295372263306</v>
      </c>
      <c r="E50">
        <f>E49+D50*dt</f>
        <v>-0.067176193007297103</v>
      </c>
    </row>
    <row r="51" spans="1:18" ht="13.5">
      <c r="A51">
        <f>A50+dt</f>
        <v>1.4400000000000011</v>
      </c>
      <c r="B51">
        <f>-m*g*SIN(E50)-b*D50*l</f>
        <v>0.19581847699177096</v>
      </c>
      <c r="C51">
        <f>B51/m/l</f>
        <v>0.19581847699177096</v>
      </c>
      <c r="D51">
        <f>D50+C51*dt</f>
        <v>0.46882750803238621</v>
      </c>
      <c r="E51">
        <f>E50+D51*dt</f>
        <v>-0.053111367766325517</v>
      </c>
    </row>
    <row r="52" spans="1:18" ht="13.5">
      <c r="A52">
        <f>A51+dt</f>
        <v>1.4700000000000011</v>
      </c>
      <c r="B52">
        <f>-m*g*SIN(E51)-b*D51*l</f>
        <v>0.05216243834518669</v>
      </c>
      <c r="C52">
        <f>B52/m/l</f>
        <v>0.05216243834518669</v>
      </c>
      <c r="D52">
        <f>D51+C52*dt</f>
        <v>0.47039238118274179</v>
      </c>
      <c r="E52">
        <f>E51+D52*dt</f>
        <v>-0.038999596330843267</v>
      </c>
    </row>
    <row r="53" spans="1:18" ht="13.5">
      <c r="A53">
        <f>A52+dt</f>
        <v>1.5000000000000011</v>
      </c>
      <c r="B53">
        <f>-m*g*SIN(E52)-b*D52*l</f>
        <v>-0.087747358511886753</v>
      </c>
      <c r="C53">
        <f>B53/m/l</f>
        <v>-0.087747358511886753</v>
      </c>
      <c r="D53">
        <f>D52+C53*dt</f>
        <v>0.46775996042738521</v>
      </c>
      <c r="E53">
        <f>E52+D53*dt</f>
        <v>-0.024966797518021711</v>
      </c>
    </row>
    <row r="54" spans="1:18" ht="13.5">
      <c r="A54">
        <f>A53+dt</f>
        <v>1.5300000000000011</v>
      </c>
      <c r="B54">
        <f>-m*g*SIN(E53)-b*D53*l</f>
        <v>-0.22276126439113841</v>
      </c>
      <c r="C54">
        <f>B54/m/l</f>
        <v>-0.22276126439113841</v>
      </c>
      <c r="D54">
        <f>D53+C54*dt</f>
        <v>0.46107712249565108</v>
      </c>
      <c r="E54">
        <f>E53+D54*dt</f>
        <v>-0.011134483843152179</v>
      </c>
    </row>
    <row r="55" spans="1:18" ht="13.5">
      <c r="A55">
        <f>A54+dt</f>
        <v>1.5600000000000012</v>
      </c>
      <c r="B55">
        <f>-m*g*SIN(E54)-b*D54*l</f>
        <v>-0.35180555594687224</v>
      </c>
      <c r="C55">
        <f>B55/m/l</f>
        <v>-0.35180555594687224</v>
      </c>
      <c r="D55">
        <f>D54+C55*dt</f>
        <v>0.45052295581724494</v>
      </c>
      <c r="E55">
        <f>E54+D55*dt</f>
        <v>0.002381204831365169</v>
      </c>
    </row>
    <row r="56" spans="1:18" ht="13.5">
      <c r="A56">
        <f>A55+dt</f>
        <v>1.5900000000000012</v>
      </c>
      <c r="B56">
        <f>-m*g*SIN(E55)-b*D55*l</f>
        <v>-0.47389207794789623</v>
      </c>
      <c r="C56">
        <f>B56/m/l</f>
        <v>-0.47389207794789623</v>
      </c>
      <c r="D56">
        <f>D55+C56*dt</f>
        <v>0.43630619347880806</v>
      </c>
      <c r="E56">
        <f>E55+D56*dt</f>
        <v>0.015470390635729411</v>
      </c>
    </row>
    <row r="57" spans="1:18" ht="13.5">
      <c r="A57">
        <f>A56+dt</f>
        <v>1.6200000000000012</v>
      </c>
      <c r="B57">
        <f>-m*g*SIN(E56)-b*D56*l</f>
        <v>-0.58812655107216016</v>
      </c>
      <c r="C57">
        <f>B57/m/l</f>
        <v>-0.58812655107216016</v>
      </c>
      <c r="D57">
        <f>D56+C57*dt</f>
        <v>0.41866239694664326</v>
      </c>
      <c r="E57">
        <f>E56+D57*dt</f>
        <v>0.028030262544128708</v>
      </c>
    </row>
    <row r="58" spans="1:18" ht="13.5">
      <c r="A58">
        <f>A57+dt</f>
        <v>1.6500000000000012</v>
      </c>
      <c r="B58">
        <f>-m*g*SIN(E57)-b*D57*l</f>
        <v>-0.69371537226662738</v>
      </c>
      <c r="C58">
        <f>B58/m/l</f>
        <v>-0.69371537226662738</v>
      </c>
      <c r="D58">
        <f>D57+C58*dt</f>
        <v>0.39785093577864444</v>
      </c>
      <c r="E58">
        <f>E57+D58*dt</f>
        <v>0.039965790617488041</v>
      </c>
    </row>
    <row r="59" spans="1:18" ht="13.5">
      <c r="A59">
        <f>A58+dt</f>
        <v>1.6800000000000013</v>
      </c>
      <c r="B59">
        <f>-m*g*SIN(E58)-b*D58*l</f>
        <v>-0.78997079892561817</v>
      </c>
      <c r="C59">
        <f>B59/m/l</f>
        <v>-0.78997079892561817</v>
      </c>
      <c r="D59">
        <f>D58+C59*dt</f>
        <v>0.37415181181087592</v>
      </c>
      <c r="E59">
        <f>E58+D59*dt</f>
        <v>0.051190344971814322</v>
      </c>
    </row>
    <row r="60" spans="1:18" ht="13.5">
      <c r="A60">
        <f>A59+dt</f>
        <v>1.7100000000000013</v>
      </c>
      <c r="B60">
        <f>-m*g*SIN(E59)-b*D59*l</f>
        <v>-0.87631447481966362</v>
      </c>
      <c r="C60">
        <f>B60/m/l</f>
        <v>-0.87631447481966362</v>
      </c>
      <c r="D60">
        <f>D59+C60*dt</f>
        <v>0.34786237756628602</v>
      </c>
      <c r="E60">
        <f>E59+D60*dt</f>
        <v>0.061626216298802904</v>
      </c>
    </row>
    <row r="61" spans="1:18" ht="13.5">
      <c r="A61">
        <f>A60+dt</f>
        <v>1.7400000000000013</v>
      </c>
      <c r="B61">
        <f>-m*g*SIN(E60)-b*D60*l</f>
        <v>-0.95227931992143389</v>
      </c>
      <c r="C61">
        <f>B61/m/l</f>
        <v>-0.95227931992143389</v>
      </c>
      <c r="D61">
        <f>D60+C61*dt</f>
        <v>0.319293997968643</v>
      </c>
      <c r="E61">
        <f>E60+D61*dt</f>
        <v>0.071205036237862188</v>
      </c>
    </row>
    <row r="62" spans="1:18" ht="13.5">
      <c r="A62">
        <f>A61+dt</f>
        <v>1.7700000000000014</v>
      </c>
      <c r="B62">
        <f>-m*g*SIN(E61)-b*D61*l</f>
        <v>-1.0175098637200541</v>
      </c>
      <c r="C62">
        <f>B62/m/l</f>
        <v>-1.0175098637200541</v>
      </c>
      <c r="D62">
        <f>D61+C62*dt</f>
        <v>0.28876870205704136</v>
      </c>
      <c r="E62">
        <f>E61+D62*dt</f>
        <v>0.079868097299573421</v>
      </c>
    </row>
    <row r="63" spans="1:18" ht="13.5">
      <c r="A63">
        <f>A62+dt</f>
        <v>1.8000000000000014</v>
      </c>
      <c r="B63">
        <f>-m*g*SIN(E62)-b*D62*l</f>
        <v>-1.0717611489187842</v>
      </c>
      <c r="C63">
        <f>B63/m/l</f>
        <v>-1.0717611489187842</v>
      </c>
      <c r="D63">
        <f>D62+C63*dt</f>
        <v>0.25661586758947785</v>
      </c>
      <c r="E63">
        <f>E62+D63*dt</f>
        <v>0.087566573327257757</v>
      </c>
    </row>
    <row r="64" spans="1:18" ht="13.5">
      <c r="A64">
        <f>A63+dt</f>
        <v>1.8300000000000014</v>
      </c>
      <c r="B64">
        <f>-m*g*SIN(E63)-b*D63*l</f>
        <v>-1.1148963673270087</v>
      </c>
      <c r="C64">
        <f>B64/m/l</f>
        <v>-1.1148963673270087</v>
      </c>
      <c r="D64">
        <f>D63+C64*dt</f>
        <v>0.22316897656966761</v>
      </c>
      <c r="E64">
        <f>E63+D64*dt</f>
        <v>0.094261642624347788</v>
      </c>
    </row>
    <row r="65" spans="1:18" ht="13.5">
      <c r="A65">
        <f>A64+dt</f>
        <v>1.8600000000000014</v>
      </c>
      <c r="B65">
        <f>-m*g*SIN(E64)-b*D64*l</f>
        <v>-1.1468834112322386</v>
      </c>
      <c r="C65">
        <f>B65/m/l</f>
        <v>-1.1468834112322386</v>
      </c>
      <c r="D65">
        <f>D64+C65*dt</f>
        <v>0.18876247423270046</v>
      </c>
      <c r="E65">
        <f>E64+D65*dt</f>
        <v>0.099924516851328804</v>
      </c>
    </row>
    <row r="66" spans="1:18" ht="13.5">
      <c r="A66">
        <f>A65+dt</f>
        <v>1.8900000000000015</v>
      </c>
      <c r="B66">
        <f>-m*g*SIN(E65)-b*D65*l</f>
        <v>-1.1677905316656083</v>
      </c>
      <c r="C66">
        <f>B66/m/l</f>
        <v>-1.1677905316656083</v>
      </c>
      <c r="D66">
        <f>D65+C66*dt</f>
        <v>0.15372875828273219</v>
      </c>
      <c r="E66">
        <f>E65+D66*dt</f>
        <v>0.10453637959981077</v>
      </c>
    </row>
    <row r="67" spans="1:18" ht="13.5">
      <c r="A67">
        <f>A66+dt</f>
        <v>1.9200000000000015</v>
      </c>
      <c r="B67">
        <f>-m*g*SIN(E66)-b*D66*l</f>
        <v>-1.1777812908584242</v>
      </c>
      <c r="C67">
        <f>B67/m/l</f>
        <v>-1.1777812908584242</v>
      </c>
      <c r="D67">
        <f>D66+C67*dt</f>
        <v>0.11839531955697946</v>
      </c>
      <c r="E67">
        <f>E66+D67*dt</f>
        <v>0.10808823918652015</v>
      </c>
    </row>
    <row r="68" spans="1:18" ht="13.5">
      <c r="A68">
        <f>A67+dt</f>
        <v>1.9500000000000015</v>
      </c>
      <c r="B68">
        <f>-m*g*SIN(E67)-b*D67*l</f>
        <v>-1.1771089817332308</v>
      </c>
      <c r="C68">
        <f>B68/m/l</f>
        <v>-1.1771089817332308</v>
      </c>
      <c r="D68">
        <f>D67+C68*dt</f>
        <v>0.083082050104982541</v>
      </c>
      <c r="E68">
        <f>E67+D68*dt</f>
        <v>0.11058070068966963</v>
      </c>
    </row>
    <row r="69" spans="1:18" ht="13.5">
      <c r="A69">
        <f>A68+dt</f>
        <v>1.9800000000000015</v>
      </c>
      <c r="B69">
        <f>-m*g*SIN(E68)-b*D68*l</f>
        <v>-1.1661106649433026</v>
      </c>
      <c r="C69">
        <f>B69/m/l</f>
        <v>-1.1661106649433026</v>
      </c>
      <c r="D69">
        <f>D68+C69*dt</f>
        <v>0.048098730156683464</v>
      </c>
      <c r="E69">
        <f>E68+D69*dt</f>
        <v>0.11202366259437013</v>
      </c>
    </row>
    <row r="70" spans="1:18" ht="13.5">
      <c r="A70">
        <f>A69+dt</f>
        <v>2.0100000000000016</v>
      </c>
      <c r="B70">
        <f>-m*g*SIN(E69)-b*D69*l</f>
        <v>-1.1452009465320239</v>
      </c>
      <c r="C70">
        <f>B70/m/l</f>
        <v>-1.1452009465320239</v>
      </c>
      <c r="D70">
        <f>D69+C70*dt</f>
        <v>0.013742701760722752</v>
      </c>
      <c r="E70">
        <f>E69+D70*dt</f>
        <v>0.11243594364719181</v>
      </c>
    </row>
    <row r="71" spans="1:18" ht="13.5">
      <c r="A71">
        <f>A70+dt</f>
        <v>2.0400000000000014</v>
      </c>
      <c r="B71">
        <f>-m*g*SIN(E70)-b*D70*l</f>
        <v>-1.1148655895451998</v>
      </c>
      <c r="C71">
        <f>B71/m/l</f>
        <v>-1.1148655895451998</v>
      </c>
      <c r="D71">
        <f>D70+C71*dt</f>
        <v>-0.019703265925633241</v>
      </c>
      <c r="E71">
        <f>E70+D71*dt</f>
        <v>0.11184484566942281</v>
      </c>
    </row>
    <row r="72" spans="1:18" ht="13.5">
      <c r="A72">
        <f>A71+dt</f>
        <v>2.0700000000000012</v>
      </c>
      <c r="B72">
        <f>-m*g*SIN(E71)-b*D71*l</f>
        <v>-1.0756550235492086</v>
      </c>
      <c r="C72">
        <f>B72/m/l</f>
        <v>-1.0756550235492086</v>
      </c>
      <c r="D72">
        <f>D71+C72*dt</f>
        <v>-0.051972916632109498</v>
      </c>
      <c r="E72">
        <f>E71+D72*dt</f>
        <v>0.11028565817045952</v>
      </c>
    </row>
    <row r="73" spans="1:18" ht="13.5">
      <c r="A73">
        <f>A72+dt</f>
        <v>2.100000000000001</v>
      </c>
      <c r="B73">
        <f>-m*g*SIN(E72)-b*D72*l</f>
        <v>-1.0281777893012769</v>
      </c>
      <c r="C73">
        <f>B73/m/l</f>
        <v>-1.0281777893012769</v>
      </c>
      <c r="D73">
        <f>D72+C73*dt</f>
        <v>-0.082818250311147812</v>
      </c>
      <c r="E73">
        <f>E72+D73*dt</f>
        <v>0.10780111066112508</v>
      </c>
    </row>
    <row r="74" spans="1:18" ht="13.5">
      <c r="A74">
        <f>A73+dt</f>
        <v>2.1300000000000008</v>
      </c>
      <c r="B74">
        <f>-m*g*SIN(E73)-b*D73*l</f>
        <v>-0.97309393363120944</v>
      </c>
      <c r="C74">
        <f>B74/m/l</f>
        <v>-0.97309393363120944</v>
      </c>
      <c r="D74">
        <f>D73+C74*dt</f>
        <v>-0.11201106832008409</v>
      </c>
      <c r="E74">
        <f>E73+D74*dt</f>
        <v>0.10444077861152255</v>
      </c>
    </row>
    <row r="75" spans="1:18" ht="13.5">
      <c r="A75">
        <f>A74+dt</f>
        <v>2.1600000000000006</v>
      </c>
      <c r="B75">
        <f>-m*g*SIN(E74)-b*D74*l</f>
        <v>-0.91110835322174299</v>
      </c>
      <c r="C75">
        <f>B75/m/l</f>
        <v>-0.91110835322174299</v>
      </c>
      <c r="D75">
        <f>D74+C75*dt</f>
        <v>-0.13934431891673638</v>
      </c>
      <c r="E75">
        <f>E74+D75*dt</f>
        <v>0.10026044904402046</v>
      </c>
    </row>
    <row r="76" spans="1:18" ht="13.5">
      <c r="A76">
        <f>A75+dt</f>
        <v>2.1900000000000004</v>
      </c>
      <c r="B76">
        <f>-m*g*SIN(E75)-b*D75*l</f>
        <v>-0.84296407612600488</v>
      </c>
      <c r="C76">
        <f>B76/m/l</f>
        <v>-0.84296407612600488</v>
      </c>
      <c r="D76">
        <f>D75+C76*dt</f>
        <v>-0.16463324120051653</v>
      </c>
      <c r="E76">
        <f>E75+D76*dt</f>
        <v>0.095321451808004956</v>
      </c>
    </row>
    <row r="77" spans="1:18" ht="13.5">
      <c r="A77">
        <f>A76+dt</f>
        <v>2.2200000000000002</v>
      </c>
      <c r="B77">
        <f>-m*g*SIN(E76)-b*D76*l</f>
        <v>-0.76943546666463014</v>
      </c>
      <c r="C77">
        <f>B77/m/l</f>
        <v>-0.76943546666463014</v>
      </c>
      <c r="D77">
        <f>D76+C77*dt</f>
        <v>-0.18771630520045543</v>
      </c>
      <c r="E77">
        <f>E76+D77*dt</f>
        <v>0.089689962651991292</v>
      </c>
    </row>
    <row r="78" spans="1:18" ht="13.5">
      <c r="A78">
        <f>A77+dt</f>
        <v>2.25</v>
      </c>
      <c r="B78">
        <f>-m*g*SIN(E77)-b*D77*l</f>
        <v>-0.69132134239613863</v>
      </c>
      <c r="C78">
        <f>B78/m/l</f>
        <v>-0.69132134239613863</v>
      </c>
      <c r="D78">
        <f>D77+C78*dt</f>
        <v>-0.20845594547233959</v>
      </c>
      <c r="E78">
        <f>E77+D78*dt</f>
        <v>0.0834362842878211</v>
      </c>
    </row>
    <row r="79" spans="1:18" ht="13.5">
      <c r="A79">
        <f>A78+dt</f>
        <v>2.2799999999999998</v>
      </c>
      <c r="B79">
        <f>-m*g*SIN(E78)-b*D78*l</f>
        <v>-0.60943800028699269</v>
      </c>
      <c r="C79">
        <f>B79/m/l</f>
        <v>-0.60943800028699269</v>
      </c>
      <c r="D79">
        <f>D78+C79*dt</f>
        <v>-0.22673908548094937</v>
      </c>
      <c r="E79">
        <f>E78+D79*dt</f>
        <v>0.076634111723392614</v>
      </c>
    </row>
    <row r="80" spans="1:18" ht="13.5">
      <c r="A80">
        <f>A79+dt</f>
        <v>2.3099999999999996</v>
      </c>
      <c r="B80">
        <f>-m*g*SIN(E79)-b*D79*l</f>
        <v>-0.52461216179740311</v>
      </c>
      <c r="C80">
        <f>B80/m/l</f>
        <v>-0.52461216179740311</v>
      </c>
      <c r="D80">
        <f>D79+C80*dt</f>
        <v>-0.24247745033487147</v>
      </c>
      <c r="E80">
        <f>E79+D80*dt</f>
        <v>0.069359788213346471</v>
      </c>
    </row>
    <row r="81" spans="1:18" ht="13.5">
      <c r="A81">
        <f>A80+dt</f>
        <v>2.3399999999999994</v>
      </c>
      <c r="B81">
        <f>-m*g*SIN(E80)-b*D80*l</f>
        <v>-0.43767386187756163</v>
      </c>
      <c r="C81">
        <f>B81/m/l</f>
        <v>-0.43767386187756163</v>
      </c>
      <c r="D81">
        <f>D80+C81*dt</f>
        <v>-0.25560766619119835</v>
      </c>
      <c r="E81">
        <f>E80+D81*dt</f>
        <v>0.061691558227610521</v>
      </c>
    </row>
    <row r="82" spans="1:18" ht="13.5">
      <c r="A82">
        <f>A81+dt</f>
        <v>2.3699999999999992</v>
      </c>
      <c r="B82">
        <f>-m*g*SIN(E81)-b*D81*l</f>
        <v>-0.34944932325146061</v>
      </c>
      <c r="C82">
        <f>B82/m/l</f>
        <v>-0.34944932325146061</v>
      </c>
      <c r="D82">
        <f>D81+C82*dt</f>
        <v>-0.26609114588874216</v>
      </c>
      <c r="E82">
        <f>E81+D82*dt</f>
        <v>0.053708823850948259</v>
      </c>
    </row>
    <row r="83" spans="1:18" ht="13.5">
      <c r="A83">
        <f>A82+dt</f>
        <v>2.399999999999999</v>
      </c>
      <c r="B83">
        <f>-m*g*SIN(E82)-b*D82*l</f>
        <v>-0.26075387327580801</v>
      </c>
      <c r="C83">
        <f>B83/m/l</f>
        <v>-0.26075387327580801</v>
      </c>
      <c r="D83">
        <f>D82+C83*dt</f>
        <v>-0.2739137620870164</v>
      </c>
      <c r="E83">
        <f>E82+D83*dt</f>
        <v>0.045491410988337769</v>
      </c>
    </row>
    <row r="84" spans="1:18" ht="13.5">
      <c r="A84">
        <f>A83+dt</f>
        <v>2.4299999999999988</v>
      </c>
      <c r="B84">
        <f>-m*g*SIN(E83)-b*D83*l</f>
        <v>-0.17238497465142816</v>
      </c>
      <c r="C84">
        <f>B84/m/l</f>
        <v>-0.17238497465142816</v>
      </c>
      <c r="D84">
        <f>D83+C84*dt</f>
        <v>-0.27908531132655923</v>
      </c>
      <c r="E84">
        <f>E83+D84*dt</f>
        <v>0.037118851648540993</v>
      </c>
    </row>
    <row r="85" spans="1:18" ht="13.5">
      <c r="A85">
        <f>A84+dt</f>
        <v>2.4599999999999986</v>
      </c>
      <c r="B85">
        <f>-m*g*SIN(E84)-b*D84*l</f>
        <v>-0.085115452116122814</v>
      </c>
      <c r="C85">
        <f>B85/m/l</f>
        <v>-0.085115452116122814</v>
      </c>
      <c r="D85">
        <f>D84+C85*dt</f>
        <v>-0.28163877489004291</v>
      </c>
      <c r="E85">
        <f>E84+D85*dt</f>
        <v>0.028669688401839706</v>
      </c>
    </row>
    <row r="86" spans="1:18" ht="13.5">
      <c r="A86">
        <f>A85+dt</f>
        <v>2.4899999999999984</v>
      </c>
      <c r="B86">
        <f>-m*g*SIN(E85)-b*D85*l</f>
        <v>0.00031299594618200421</v>
      </c>
      <c r="C86">
        <f>B86/m/l</f>
        <v>0.00031299594618200421</v>
      </c>
      <c r="D86">
        <f>D85+C86*dt</f>
        <v>-0.28162938501165746</v>
      </c>
      <c r="E86">
        <f>E85+D86*dt</f>
        <v>0.020220806851489984</v>
      </c>
    </row>
    <row r="87" spans="1:18" ht="13.5">
      <c r="A87">
        <f>A86+dt</f>
        <v>2.5199999999999982</v>
      </c>
      <c r="B87">
        <f>-m*g*SIN(E86)-b*D86*l</f>
        <v>0.08319590983017297</v>
      </c>
      <c r="C87">
        <f>B87/m/l</f>
        <v>0.08319590983017297</v>
      </c>
      <c r="D87">
        <f>D86+C87*dt</f>
        <v>-0.27913350771675227</v>
      </c>
      <c r="E87">
        <f>E86+D87*dt</f>
        <v>0.011846801619987416</v>
      </c>
    </row>
    <row r="88" spans="1:18" ht="13.5">
      <c r="A88">
        <f>A87+dt</f>
        <v>2.549999999999998</v>
      </c>
      <c r="B88">
        <f>-m*g*SIN(E87)-b*D87*l</f>
        <v>0.16287171615602219</v>
      </c>
      <c r="C88">
        <f>B88/m/l</f>
        <v>0.16287171615602219</v>
      </c>
      <c r="D88">
        <f>D87+C88*dt</f>
        <v>-0.27424735623207158</v>
      </c>
      <c r="E88">
        <f>E87+D88*dt</f>
        <v>0.0036193809330252683</v>
      </c>
    </row>
    <row r="89" spans="1:18" ht="13.5">
      <c r="A89">
        <f>A88+dt</f>
        <v>2.5799999999999979</v>
      </c>
      <c r="B89">
        <f>-m*g*SIN(E88)-b*D88*l</f>
        <v>0.23872682930814712</v>
      </c>
      <c r="C89">
        <f>B89/m/l</f>
        <v>0.23872682930814712</v>
      </c>
      <c r="D89">
        <f>D88+C89*dt</f>
        <v>-0.26708555135282719</v>
      </c>
      <c r="E89">
        <f>E88+D89*dt</f>
        <v>-0.0043931856075595469</v>
      </c>
    </row>
    <row r="90" spans="1:18" ht="13.5">
      <c r="A90">
        <f>A89+dt</f>
        <v>2.6099999999999977</v>
      </c>
      <c r="B90">
        <f>-m*g*SIN(E89)-b*D89*l</f>
        <v>0.310200136219283</v>
      </c>
      <c r="C90">
        <f>B90/m/l</f>
        <v>0.310200136219283</v>
      </c>
      <c r="D90">
        <f>D89+C90*dt</f>
        <v>-0.25777954726624869</v>
      </c>
      <c r="E90">
        <f>E89+D90*dt</f>
        <v>-0.012126572025547008</v>
      </c>
    </row>
    <row r="91" spans="1:18" ht="13.5">
      <c r="A91">
        <f>A90+dt</f>
        <v>2.6399999999999975</v>
      </c>
      <c r="B91">
        <f>-m*g*SIN(E90)-b*D90*l</f>
        <v>0.37678680833094103</v>
      </c>
      <c r="C91">
        <f>B91/m/l</f>
        <v>0.37678680833094103</v>
      </c>
      <c r="D91">
        <f>D90+C91*dt</f>
        <v>-0.24647594301632045</v>
      </c>
      <c r="E91">
        <f>E90+D91*dt</f>
        <v>-0.01952085031603662</v>
      </c>
    </row>
    <row r="92" spans="1:18" ht="13.5">
      <c r="A92">
        <f>A91+dt</f>
        <v>2.6699999999999973</v>
      </c>
      <c r="B92">
        <f>-m*g*SIN(E91)-b*D91*l</f>
        <v>0.43804140103990918</v>
      </c>
      <c r="C92">
        <f>B92/m/l</f>
        <v>0.43804140103990918</v>
      </c>
      <c r="D92">
        <f>D91+C92*dt</f>
        <v>-0.23333470098512318</v>
      </c>
      <c r="E92">
        <f>E91+D92*dt</f>
        <v>-0.026520891345590315</v>
      </c>
    </row>
    <row r="93" spans="1:18" ht="13.5">
      <c r="A93">
        <f>A92+dt</f>
        <v>2.6999999999999971</v>
      </c>
      <c r="B93">
        <f>-m*g*SIN(E92)-b*D92*l</f>
        <v>0.49358021853334311</v>
      </c>
      <c r="C93">
        <f>B93/m/l</f>
        <v>0.49358021853334311</v>
      </c>
      <c r="D93">
        <f>D92+C93*dt</f>
        <v>-0.21852729442912289</v>
      </c>
      <c r="E93">
        <f>E92+D93*dt</f>
        <v>-0.033076710178464003</v>
      </c>
    </row>
    <row r="94" spans="1:18" ht="13.5">
      <c r="A94">
        <f>A93+dt</f>
        <v>2.7299999999999969</v>
      </c>
      <c r="B94">
        <f>-m*g*SIN(E93)-b*D93*l</f>
        <v>0.54308293953392206</v>
      </c>
      <c r="C94">
        <f>B94/m/l</f>
        <v>0.54308293953392206</v>
      </c>
      <c r="D94">
        <f>D93+C94*dt</f>
        <v>-0.20223480624310522</v>
      </c>
      <c r="E94">
        <f>E93+D94*dt</f>
        <v>-0.039143754365757157</v>
      </c>
    </row>
    <row r="95" spans="1:18" ht="13.5">
      <c r="A95">
        <f>A94+dt</f>
        <v>2.7599999999999967</v>
      </c>
      <c r="B95">
        <f>-m*g*SIN(E94)-b*D94*l</f>
        <v>0.58629351611609781</v>
      </c>
      <c r="C95">
        <f>B95/m/l</f>
        <v>0.58629351611609781</v>
      </c>
      <c r="D95">
        <f>D94+C95*dt</f>
        <v>-0.18464600075962229</v>
      </c>
      <c r="E95">
        <f>E94+D95*dt</f>
        <v>-0.044683134388545827</v>
      </c>
    </row>
    <row r="96" spans="1:18" ht="13.5">
      <c r="A96">
        <f>A95+dt</f>
        <v>2.7899999999999965</v>
      </c>
      <c r="B96">
        <f>-m*g*SIN(E95)-b*D95*l</f>
        <v>0.62302037256251819</v>
      </c>
      <c r="C96">
        <f>B96/m/l</f>
        <v>0.62302037256251819</v>
      </c>
      <c r="D96">
        <f>D95+C96*dt</f>
        <v>-0.16595538958274675</v>
      </c>
      <c r="E96">
        <f>E95+D96*dt</f>
        <v>-0.049661796076028226</v>
      </c>
    </row>
    <row r="97" spans="1:18" ht="13.5">
      <c r="A97">
        <f>A96+dt</f>
        <v>2.8199999999999963</v>
      </c>
      <c r="B97">
        <f>-m*g*SIN(E96)-b*D96*l</f>
        <v>0.65313594355896654</v>
      </c>
      <c r="C97">
        <f>B97/m/l</f>
        <v>0.65313594355896654</v>
      </c>
      <c r="D97">
        <f>D96+C97*dt</f>
        <v>-0.14636131127597776</v>
      </c>
      <c r="E97">
        <f>E96+D97*dt</f>
        <v>-0.054052635414307562</v>
      </c>
    </row>
    <row r="98" spans="1:18" ht="13.5">
      <c r="A98">
        <f>A97+dt</f>
        <v>2.8499999999999961</v>
      </c>
      <c r="B98">
        <f>-m*g*SIN(E97)-b*D97*l</f>
        <v>0.67657560046418164</v>
      </c>
      <c r="C98">
        <f>B98/m/l</f>
        <v>0.67657560046418164</v>
      </c>
      <c r="D98">
        <f>D97+C98*dt</f>
        <v>-0.12606404326205231</v>
      </c>
      <c r="E98">
        <f>E97+D98*dt</f>
        <v>-0.057834556712169131</v>
      </c>
    </row>
    <row r="99" spans="1:18" ht="13.5">
      <c r="A99">
        <f>A98+dt</f>
        <v>2.8799999999999959</v>
      </c>
      <c r="B99">
        <f>-m*g*SIN(E98)-b*D98*l</f>
        <v>0.69333602076836653</v>
      </c>
      <c r="C99">
        <f>B99/m/l</f>
        <v>0.69333602076836653</v>
      </c>
      <c r="D99">
        <f>D98+C99*dt</f>
        <v>-0.10526396263900131</v>
      </c>
      <c r="E99">
        <f>E98+D99*dt</f>
        <v>-0.060992475591339169</v>
      </c>
    </row>
    <row r="100" spans="1:18" ht="13.5">
      <c r="A100">
        <f>A99+dt</f>
        <v>2.9099999999999957</v>
      </c>
      <c r="B100">
        <f>-m*g*SIN(E99)-b*D99*l</f>
        <v>0.7034730592327656</v>
      </c>
      <c r="C100">
        <f>B100/m/l</f>
        <v>0.7034730592327656</v>
      </c>
      <c r="D100">
        <f>D99+C100*dt</f>
        <v>-0.08415977086201834</v>
      </c>
      <c r="E100">
        <f>E99+D100*dt</f>
        <v>-0.063517268717199718</v>
      </c>
    </row>
    <row r="101" spans="1:18" ht="13.5">
      <c r="A101">
        <f>A100+dt</f>
        <v>2.9399999999999955</v>
      </c>
      <c r="B101">
        <f>-m*g*SIN(E100)-b*D100*l</f>
        <v>0.70709917984618875</v>
      </c>
      <c r="C101">
        <f>B101/m/l</f>
        <v>0.70709917984618875</v>
      </c>
      <c r="D101">
        <f>D100+C101*dt</f>
        <v>-0.062946795466632677</v>
      </c>
      <c r="E101">
        <f>E100+D101*dt</f>
        <v>-0.065405672581198698</v>
      </c>
    </row>
    <row r="102" spans="1:18" ht="13.5">
      <c r="A102">
        <f>A101+dt</f>
        <v>2.9699999999999953</v>
      </c>
      <c r="B102">
        <f>-m*g*SIN(E101)-b*D101*l</f>
        <v>0.70438050606693503</v>
      </c>
      <c r="C102">
        <f>B102/m/l</f>
        <v>0.70438050606693503</v>
      </c>
      <c r="D102">
        <f>D101+C102*dt</f>
        <v>-0.041815380284624629</v>
      </c>
      <c r="E102">
        <f>E101+D102*dt</f>
        <v>-0.066660133989737441</v>
      </c>
    </row>
    <row r="103" spans="1:18" ht="13.5">
      <c r="A103">
        <f>A102+dt</f>
        <v>2.9999999999999951</v>
      </c>
      <c r="B103">
        <f>-m*g*SIN(E102)-b*D102*l</f>
        <v>0.6955335433751364</v>
      </c>
      <c r="C103">
        <f>B103/m/l</f>
        <v>0.6955335433751364</v>
      </c>
      <c r="D103">
        <f>D102+C103*dt</f>
        <v>-0.020949373983370538</v>
      </c>
      <c r="E103">
        <f>E102+D103*dt</f>
        <v>-0.067288615209238553</v>
      </c>
    </row>
    <row r="104" spans="1:18" ht="13.5">
      <c r="A104">
        <f>A103+dt</f>
        <v>3.0299999999999949</v>
      </c>
      <c r="B104">
        <f>-m*g*SIN(E103)-b*D103*l</f>
        <v>0.68082162353401954</v>
      </c>
      <c r="C104">
        <f>B104/m/l</f>
        <v>0.68082162353401954</v>
      </c>
      <c r="D104">
        <f>D103+C104*dt</f>
        <v>-0.00052472527734995222</v>
      </c>
      <c r="E104">
        <f>E103+D104*dt</f>
        <v>-0.067304356967559056</v>
      </c>
    </row>
    <row r="105" spans="1:18" ht="13.5">
      <c r="A105">
        <f>A104+dt</f>
        <v>3.0599999999999947</v>
      </c>
      <c r="B105">
        <f>-m*g*SIN(E104)-b*D104*l</f>
        <v>0.6605511147485571</v>
      </c>
      <c r="C105">
        <f>B105/m/l</f>
        <v>0.6605511147485571</v>
      </c>
      <c r="D105">
        <f>D104+C105*dt</f>
        <v>0.019291808165106759</v>
      </c>
      <c r="E105">
        <f>E104+D105*dt</f>
        <v>-0.066725602722605859</v>
      </c>
    </row>
    <row r="106" spans="1:18" ht="13.5">
      <c r="A106">
        <f>A105+dt</f>
        <v>3.0899999999999945</v>
      </c>
      <c r="B106">
        <f>-m*g*SIN(E105)-b*D105*l</f>
        <v>0.63506743667636456</v>
      </c>
      <c r="C106">
        <f>B106/m/l</f>
        <v>0.63506743667636456</v>
      </c>
      <c r="D106">
        <f>D105+C106*dt</f>
        <v>0.038343831265397699</v>
      </c>
      <c r="E106">
        <f>E105+D106*dt</f>
        <v>-0.065575287784643929</v>
      </c>
    </row>
    <row r="107" spans="1:18" ht="13.5">
      <c r="A107">
        <f>A106+dt</f>
        <v>3.1199999999999943</v>
      </c>
      <c r="B107">
        <f>-m*g*SIN(E106)-b*D106*l</f>
        <v>0.60475091447030294</v>
      </c>
      <c r="C107">
        <f>B107/m/l</f>
        <v>0.60475091447030294</v>
      </c>
      <c r="D107">
        <f>D106+C107*dt</f>
        <v>0.056486358699506786</v>
      </c>
      <c r="E107">
        <f>E106+D107*dt</f>
        <v>-0.063880697023658728</v>
      </c>
    </row>
    <row r="108" spans="1:18" ht="13.5">
      <c r="A108">
        <f>A107+dt</f>
        <v>3.1499999999999941</v>
      </c>
      <c r="B108">
        <f>-m*g*SIN(E107)-b*D107*l</f>
        <v>0.57001250209029686</v>
      </c>
      <c r="C108">
        <f>B108/m/l</f>
        <v>0.57001250209029686</v>
      </c>
      <c r="D108">
        <f>D107+C108*dt</f>
        <v>0.073586733762215695</v>
      </c>
      <c r="E108">
        <f>E107+D108*dt</f>
        <v>-0.06167309501079226</v>
      </c>
    </row>
    <row r="109" spans="1:18" ht="13.5">
      <c r="A109">
        <f>A108+dt</f>
        <v>3.1799999999999939</v>
      </c>
      <c r="B109">
        <f>-m*g*SIN(E108)-b*D108*l</f>
        <v>0.53128940226420129</v>
      </c>
      <c r="C109">
        <f>B109/m/l</f>
        <v>0.53128940226420129</v>
      </c>
      <c r="D109">
        <f>D108+C109*dt</f>
        <v>0.08952541583014173</v>
      </c>
      <c r="E109">
        <f>E108+D109*dt</f>
        <v>-0.058987332535888011</v>
      </c>
    </row>
    <row r="110" spans="1:18" ht="13.5">
      <c r="A110">
        <f>A109+dt</f>
        <v>3.2099999999999937</v>
      </c>
      <c r="B110">
        <f>-m*g*SIN(E109)-b*D109*l</f>
        <v>0.48904060882392686</v>
      </c>
      <c r="C110">
        <f>B110/m/l</f>
        <v>0.48904060882392686</v>
      </c>
      <c r="D110">
        <f>D109+C110*dt</f>
        <v>0.10419663409485953</v>
      </c>
      <c r="E110">
        <f>E109+D110*dt</f>
        <v>-0.055861433513042222</v>
      </c>
    </row>
    <row r="111" spans="1:18" ht="13.5">
      <c r="A111">
        <f>A110+dt</f>
        <v>3.2399999999999936</v>
      </c>
      <c r="B111">
        <f>-m*g*SIN(E110)-b*D110*l</f>
        <v>0.44374239668572374</v>
      </c>
      <c r="C111">
        <f>B111/m/l</f>
        <v>0.44374239668572374</v>
      </c>
      <c r="D111">
        <f>D110+C111*dt</f>
        <v>0.11750890599543125</v>
      </c>
      <c r="E111">
        <f>E110+D111*dt</f>
        <v>-0.052336166333179286</v>
      </c>
    </row>
    <row r="112" spans="1:18" ht="13.5">
      <c r="A112">
        <f>A111+dt</f>
        <v>3.2699999999999934</v>
      </c>
      <c r="B112">
        <f>-m*g*SIN(E111)-b*D111*l</f>
        <v>0.39588378536008045</v>
      </c>
      <c r="C112">
        <f>B112/m/l</f>
        <v>0.39588378536008045</v>
      </c>
      <c r="D112">
        <f>D111+C112*dt</f>
        <v>0.12938541955623367</v>
      </c>
      <c r="E112">
        <f>E111+D112*dt</f>
        <v>-0.048454603746492277</v>
      </c>
    </row>
    <row r="113" spans="1:18" ht="13.5">
      <c r="A113">
        <f>A112+dt</f>
        <v>3.2999999999999932</v>
      </c>
      <c r="B113">
        <f>-m*g*SIN(E112)-b*D112*l</f>
        <v>0.34596200335009375</v>
      </c>
      <c r="C113">
        <f>B113/m/l</f>
        <v>0.34596200335009375</v>
      </c>
      <c r="D113">
        <f>D112+C113*dt</f>
        <v>0.13976427965673649</v>
      </c>
      <c r="E113">
        <f>E112+D113*dt</f>
        <v>-0.044261675356790181</v>
      </c>
    </row>
    <row r="114" spans="1:18" ht="13.5">
      <c r="A114">
        <f>A113+dt</f>
        <v>3.329999999999993</v>
      </c>
      <c r="B114">
        <f>-m*g*SIN(E113)-b*D113*l</f>
        <v>0.29447798284135773</v>
      </c>
      <c r="C114">
        <f>B114/m/l</f>
        <v>0.29447798284135773</v>
      </c>
      <c r="D114">
        <f>D113+C114*dt</f>
        <v>0.14859861914197722</v>
      </c>
      <c r="E114">
        <f>E113+D114*dt</f>
        <v>-0.039803716782530862</v>
      </c>
    </row>
    <row r="115" spans="1:18" ht="13.5">
      <c r="A115">
        <f>A114+dt</f>
        <v>3.3599999999999928</v>
      </c>
      <c r="B115">
        <f>-m*g*SIN(E114)-b*D114*l</f>
        <v>0.24193191637501812</v>
      </c>
      <c r="C115">
        <f>B115/m/l</f>
        <v>0.24193191637501812</v>
      </c>
      <c r="D115">
        <f>D114+C115*dt</f>
        <v>0.15585657663322777</v>
      </c>
      <c r="E115">
        <f>E114+D115*dt</f>
        <v>-0.035128019483534029</v>
      </c>
    </row>
    <row r="116" spans="1:18" ht="13.5">
      <c r="A116">
        <f>A115+dt</f>
        <v>3.3899999999999926</v>
      </c>
      <c r="B116">
        <f>-m*g*SIN(E115)-b*D115*l</f>
        <v>0.18881890939138518</v>
      </c>
      <c r="C116">
        <f>B116/m/l</f>
        <v>0.18881890939138518</v>
      </c>
      <c r="D116">
        <f>D115+C116*dt</f>
        <v>0.16152114391496933</v>
      </c>
      <c r="E116">
        <f>E115+D116*dt</f>
        <v>-0.03028238516608495</v>
      </c>
    </row>
    <row r="117" spans="1:18" ht="13.5">
      <c r="A117">
        <f>A116+dt</f>
        <v>3.4199999999999924</v>
      </c>
      <c r="B117">
        <f>-m*g*SIN(E116)-b*D116*l</f>
        <v>0.13562476431441825</v>
      </c>
      <c r="C117">
        <f>B117/m/l</f>
        <v>0.13562476431441825</v>
      </c>
      <c r="D117">
        <f>D116+C117*dt</f>
        <v>0.16558988684440187</v>
      </c>
      <c r="E117">
        <f>E116+D117*dt</f>
        <v>-0.025314688560752894</v>
      </c>
    </row>
    <row r="118" spans="1:18" ht="13.5">
      <c r="A118">
        <f>A117+dt</f>
        <v>3.4499999999999922</v>
      </c>
      <c r="B118">
        <f>-m*g*SIN(E117)-b*D117*l</f>
        <v>0.082821932939538823</v>
      </c>
      <c r="C118">
        <f>B118/m/l</f>
        <v>0.082821932939538823</v>
      </c>
      <c r="D118">
        <f>D117+C118*dt</f>
        <v>0.16807454483258805</v>
      </c>
      <c r="E118">
        <f>E117+D118*dt</f>
        <v>-0.020272452215775252</v>
      </c>
    </row>
    <row r="119" spans="1:18" ht="13.5">
      <c r="A119">
        <f>A118+dt</f>
        <v>3.479999999999992</v>
      </c>
      <c r="B119">
        <f>-m*g*SIN(E118)-b*D118*l</f>
        <v>0.030865674072476895</v>
      </c>
      <c r="C119">
        <f>B119/m/l</f>
        <v>0.030865674072476895</v>
      </c>
      <c r="D119">
        <f>D118+C119*dt</f>
        <v>0.16900051505476235</v>
      </c>
      <c r="E119">
        <f>E118+D119*dt</f>
        <v>-0.015202436764132382</v>
      </c>
    </row>
    <row r="120" spans="1:18" ht="13.5">
      <c r="A120">
        <f>A119+dt</f>
        <v>3.5099999999999918</v>
      </c>
      <c r="B120">
        <f>-m*g*SIN(E119)-b*D119*l</f>
        <v>-0.019809547495478003</v>
      </c>
      <c r="C120">
        <f>B120/m/l</f>
        <v>-0.019809547495478003</v>
      </c>
      <c r="D120">
        <f>D119+C120*dt</f>
        <v>0.16840622862989801</v>
      </c>
      <c r="E120">
        <f>E119+D120*dt</f>
        <v>-0.010150249905235442</v>
      </c>
    </row>
    <row r="121" spans="1:18" ht="13.5">
      <c r="A121">
        <f>A120+dt</f>
        <v>3.5399999999999916</v>
      </c>
      <c r="B121">
        <f>-m*g*SIN(E120)-b*D120*l</f>
        <v>-0.068793386558706024</v>
      </c>
      <c r="C121">
        <f>B121/m/l</f>
        <v>-0.068793386558706024</v>
      </c>
      <c r="D121">
        <f>D120+C121*dt</f>
        <v>0.16634242703313684</v>
      </c>
      <c r="E121">
        <f>E120+D121*dt</f>
        <v>-0.0051599770942413374</v>
      </c>
    </row>
    <row r="122" spans="1:18" ht="13.5">
      <c r="A122">
        <f>A121+dt</f>
        <v>3.5699999999999914</v>
      </c>
      <c r="B122">
        <f>-m*g*SIN(E121)-b*D121*l</f>
        <v>-0.11570263654808956</v>
      </c>
      <c r="C122">
        <f>B122/m/l</f>
        <v>-0.11570263654808956</v>
      </c>
      <c r="D122">
        <f>D121+C122*dt</f>
        <v>0.16287134793669417</v>
      </c>
      <c r="E122">
        <f>E121+D122*dt</f>
        <v>-0.00027383665614051297</v>
      </c>
    </row>
    <row r="123" spans="1:18" ht="13.5">
      <c r="A123">
        <f>A122+dt</f>
        <v>3.5999999999999912</v>
      </c>
      <c r="B123">
        <f>-m*g*SIN(E122)-b*D122*l</f>
        <v>-0.16018391502691803</v>
      </c>
      <c r="C123">
        <f>B123/m/l</f>
        <v>-0.16018391502691803</v>
      </c>
      <c r="D123">
        <f>D122+C123*dt</f>
        <v>0.15806583048588663</v>
      </c>
      <c r="E123">
        <f>E122+D123*dt</f>
        <v>0.0044681382584360859</v>
      </c>
    </row>
    <row r="124" spans="1:18" ht="13.5">
      <c r="A124">
        <f>A123+dt</f>
        <v>3.629999999999991</v>
      </c>
      <c r="B124">
        <f>-m*g*SIN(E123)-b*D123*l</f>
        <v>-0.20191599344783315</v>
      </c>
      <c r="C124">
        <f>B124/m/l</f>
        <v>-0.20191599344783315</v>
      </c>
      <c r="D124">
        <f>D123+C124*dt</f>
        <v>0.15200835068245164</v>
      </c>
      <c r="E124">
        <f>E123+D124*dt</f>
        <v>0.0090283887789096347</v>
      </c>
    </row>
    <row r="125" spans="1:18" ht="13.5">
      <c r="A125">
        <f>A124+dt</f>
        <v>3.6599999999999908</v>
      </c>
      <c r="B125">
        <f>-m*g*SIN(E124)-b*D124*l</f>
        <v>-0.24061175444334448</v>
      </c>
      <c r="C125">
        <f>B125/m/l</f>
        <v>-0.24061175444334448</v>
      </c>
      <c r="D125">
        <f>D124+C125*dt</f>
        <v>0.1447899980491513</v>
      </c>
      <c r="E125">
        <f>E124+D125*dt</f>
        <v>0.013372088720384173</v>
      </c>
    </row>
    <row r="126" spans="1:18" ht="13.5">
      <c r="A126">
        <f>A125+dt</f>
        <v>3.6899999999999906</v>
      </c>
      <c r="B126">
        <f>-m*g*SIN(E125)-b*D125*l</f>
        <v>-0.27601976574332421</v>
      </c>
      <c r="C126">
        <f>B126/m/l</f>
        <v>-0.27601976574332421</v>
      </c>
      <c r="D126">
        <f>D125+C126*dt</f>
        <v>0.13650940507685158</v>
      </c>
      <c r="E126">
        <f>E125+D126*dt</f>
        <v>0.017467370872689722</v>
      </c>
    </row>
    <row r="127" spans="1:18" ht="13.5">
      <c r="A127">
        <f>A126+dt</f>
        <v>3.7199999999999904</v>
      </c>
      <c r="B127">
        <f>-m*g*SIN(E126)-b*D126*l</f>
        <v>-0.30792546574603552</v>
      </c>
      <c r="C127">
        <f>B127/m/l</f>
        <v>-0.30792546574603552</v>
      </c>
      <c r="D127">
        <f>D126+C127*dt</f>
        <v>0.12727164110447051</v>
      </c>
      <c r="E127">
        <f>E126+D127*dt</f>
        <v>0.021285520105823838</v>
      </c>
    </row>
    <row r="128" spans="1:18" ht="13.5">
      <c r="A128">
        <f>A127+dt</f>
        <v>3.7499999999999902</v>
      </c>
      <c r="B128">
        <f>-m*g*SIN(E127)-b*D127*l</f>
        <v>-0.33615196157092653</v>
      </c>
      <c r="C128">
        <f>B128/m/l</f>
        <v>-0.33615196157092653</v>
      </c>
      <c r="D128">
        <f>D127+C128*dt</f>
        <v>0.11718708225734271</v>
      </c>
      <c r="E128">
        <f>E127+D128*dt</f>
        <v>0.024801132573544118</v>
      </c>
    </row>
    <row r="129" spans="1:18" ht="13.5">
      <c r="A129">
        <f>A128+dt</f>
        <v>3.77999999999999</v>
      </c>
      <c r="B129">
        <f>-m*g*SIN(E128)-b*D128*l</f>
        <v>-0.36056044587264863</v>
      </c>
      <c r="C129">
        <f>B129/m/l</f>
        <v>-0.36056044587264863</v>
      </c>
      <c r="D129">
        <f>D128+C129*dt</f>
        <v>0.10637026888116326</v>
      </c>
      <c r="E129">
        <f>E128+D129*dt</f>
        <v>0.027992240639979016</v>
      </c>
    </row>
    <row r="130" spans="1:18" ht="13.5">
      <c r="A130">
        <f>A129+dt</f>
        <v>3.8099999999999898</v>
      </c>
      <c r="B130">
        <f>-m*g*SIN(E129)-b*D129*l</f>
        <v>-0.3810502436154658</v>
      </c>
      <c r="C130">
        <f>B130/m/l</f>
        <v>-0.3810502436154658</v>
      </c>
      <c r="D130">
        <f>D129+C130*dt</f>
        <v>0.094938761572699287</v>
      </c>
      <c r="E130">
        <f>E129+D130*dt</f>
        <v>0.030840403487159995</v>
      </c>
    </row>
    <row r="131" spans="1:18" ht="13.5">
      <c r="A131">
        <f>A130+dt</f>
        <v>3.8399999999999896</v>
      </c>
      <c r="B131">
        <f>-m*g*SIN(E130)-b*D130*l</f>
        <v>-0.39755850426139838</v>
      </c>
      <c r="C131">
        <f>B131/m/l</f>
        <v>-0.39755850426139838</v>
      </c>
      <c r="D131">
        <f>D130+C131*dt</f>
        <v>0.083012006444857331</v>
      </c>
      <c r="E131">
        <f>E130+D131*dt</f>
        <v>0.033330763680505714</v>
      </c>
    </row>
    <row r="132" spans="1:18" ht="13.5">
      <c r="A132">
        <f>A131+dt</f>
        <v>3.8699999999999894</v>
      </c>
      <c r="B132">
        <f>-m*g*SIN(E131)-b*D131*l</f>
        <v>-0.41005955833184832</v>
      </c>
      <c r="C132">
        <f>B132/m/l</f>
        <v>-0.41005955833184832</v>
      </c>
      <c r="D132">
        <f>D131+C132*dt</f>
        <v>0.070710219694901877</v>
      </c>
      <c r="E132">
        <f>E131+D132*dt</f>
        <v>0.035452070271352769</v>
      </c>
    </row>
    <row r="133" spans="1:18" ht="13.5">
      <c r="A133">
        <f>A132+dt</f>
        <v>3.8999999999999893</v>
      </c>
      <c r="B133">
        <f>-m*g*SIN(E132)-b*D132*l</f>
        <v>-0.41856396003104029</v>
      </c>
      <c r="C133">
        <f>B133/m/l</f>
        <v>-0.41856396003104029</v>
      </c>
      <c r="D133">
        <f>D132+C133*dt</f>
        <v>0.058153300893970666</v>
      </c>
      <c r="E133">
        <f>E132+D133*dt</f>
        <v>0.037196669298171892</v>
      </c>
    </row>
    <row r="134" spans="1:18" ht="13.5">
      <c r="A134">
        <f>A133+dt</f>
        <v>3.9299999999999891</v>
      </c>
      <c r="B134">
        <f>-m*g*SIN(E133)-b*D133*l</f>
        <v>-0.42311723958895453</v>
      </c>
      <c r="C134">
        <f>B134/m/l</f>
        <v>-0.42311723958895453</v>
      </c>
      <c r="D134">
        <f>D133+C134*dt</f>
        <v>0.045459783706302034</v>
      </c>
      <c r="E134">
        <f>E133+D134*dt</f>
        <v>0.03856046280936095</v>
      </c>
    </row>
    <row r="135" spans="1:18" ht="13.5">
      <c r="A135">
        <f>A134+dt</f>
        <v>3.9599999999999889</v>
      </c>
      <c r="B135">
        <f>-m*g*SIN(E134)-b*D134*l</f>
        <v>-0.42379839025188359</v>
      </c>
      <c r="C135">
        <f>B135/m/l</f>
        <v>-0.42379839025188359</v>
      </c>
      <c r="D135">
        <f>D134+C135*dt</f>
        <v>0.032745831998745527</v>
      </c>
      <c r="E135">
        <f>E134+D135*dt</f>
        <v>0.039542837769323318</v>
      </c>
    </row>
    <row r="136" spans="1:18" ht="13.5">
      <c r="A136">
        <f>A135+dt</f>
        <v>3.9899999999999887</v>
      </c>
      <c r="B136">
        <f>-m*g*SIN(E135)-b*D135*l</f>
        <v>-0.42071811551317745</v>
      </c>
      <c r="C136">
        <f>B136/m/l</f>
        <v>-0.42071811551317745</v>
      </c>
      <c r="D136">
        <f>D135+C136*dt</f>
        <v>0.020124288533350201</v>
      </c>
      <c r="E136">
        <f>E135+D136*dt</f>
        <v>0.040146566425323826</v>
      </c>
    </row>
    <row r="137" spans="1:18" ht="13.5">
      <c r="A137">
        <f>A136+dt</f>
        <v>4.0199999999999889</v>
      </c>
      <c r="B137">
        <f>-m*g*SIN(E136)-b*D136*l</f>
        <v>-0.41401686234975593</v>
      </c>
      <c r="C137">
        <f>B137/m/l</f>
        <v>-0.41401686234975593</v>
      </c>
      <c r="D137">
        <f>D136+C137*dt</f>
        <v>0.0077037826628575234</v>
      </c>
      <c r="E137">
        <f>E136+D137*dt</f>
        <v>0.040377679905209553</v>
      </c>
    </row>
    <row r="138" spans="1:18" ht="13.5">
      <c r="A138">
        <f>A137+dt</f>
        <v>4.0499999999999892</v>
      </c>
      <c r="B138">
        <f>-m*g*SIN(E137)-b*D137*l</f>
        <v>-0.40386266603670867</v>
      </c>
      <c r="C138">
        <f>B138/m/l</f>
        <v>-0.40386266603670867</v>
      </c>
      <c r="D138">
        <f>D137+C138*dt</f>
        <v>-0.0044120973182437372</v>
      </c>
      <c r="E138">
        <f>E137+D138*dt</f>
        <v>0.040245316985662243</v>
      </c>
    </row>
    <row r="139" spans="1:18" ht="13.5">
      <c r="A139">
        <f>A138+dt</f>
        <v>4.0799999999999894</v>
      </c>
      <c r="B139">
        <f>-m*g*SIN(E138)-b*D138*l</f>
        <v>-0.39044883167755379</v>
      </c>
      <c r="C139">
        <f>B139/m/l</f>
        <v>-0.39044883167755379</v>
      </c>
      <c r="D139">
        <f>D138+C139*dt</f>
        <v>-0.01612556226857035</v>
      </c>
      <c r="E139">
        <f>E138+D139*dt</f>
        <v>0.039761550117605134</v>
      </c>
    </row>
    <row r="140" spans="1:18" ht="13.5">
      <c r="A140">
        <f>A139+dt</f>
        <v>4.1099999999999897</v>
      </c>
      <c r="B140">
        <f>-m*g*SIN(E139)-b*D139*l</f>
        <v>-0.37399147702632635</v>
      </c>
      <c r="C140">
        <f>B140/m/l</f>
        <v>-0.37399147702632635</v>
      </c>
      <c r="D140">
        <f>D139+C140*dt</f>
        <v>-0.02734530657936014</v>
      </c>
      <c r="E140">
        <f>E139+D140*dt</f>
        <v>0.038941190920224328</v>
      </c>
    </row>
    <row r="141" spans="1:18" ht="13.5">
      <c r="A141">
        <f>A140+dt</f>
        <v>4.1399999999999899</v>
      </c>
      <c r="B141">
        <f>-m*g*SIN(E140)-b*D140*l</f>
        <v>-0.35472696058662517</v>
      </c>
      <c r="C141">
        <f>B141/m/l</f>
        <v>-0.35472696058662517</v>
      </c>
      <c r="D141">
        <f>D140+C141*dt</f>
        <v>-0.037987115396958898</v>
      </c>
      <c r="E141">
        <f>E140+D141*dt</f>
        <v>0.037801577458315562</v>
      </c>
    </row>
    <row r="142" spans="1:18" ht="13.5">
      <c r="A142">
        <f>A141+dt</f>
        <v>4.1699999999999902</v>
      </c>
      <c r="B142">
        <f>-m*g*SIN(E141)-b*D141*l</f>
        <v>-0.33290921842561338</v>
      </c>
      <c r="C142">
        <f>B142/m/l</f>
        <v>-0.33290921842561338</v>
      </c>
      <c r="D142">
        <f>D141+C142*dt</f>
        <v>-0.047974391949727302</v>
      </c>
      <c r="E142">
        <f>E141+D142*dt</f>
        <v>0.036362345699823745</v>
      </c>
    </row>
    <row r="143" spans="1:18" ht="13.5">
      <c r="A143">
        <f>A142+dt</f>
        <v>4.1999999999999904</v>
      </c>
      <c r="B143">
        <f>-m*g*SIN(E142)-b*D142*l</f>
        <v>-0.30880703268466553</v>
      </c>
      <c r="C143">
        <f>B143/m/l</f>
        <v>-0.30880703268466553</v>
      </c>
      <c r="D143">
        <f>D142+C143*dt</f>
        <v>-0.057238602930267266</v>
      </c>
      <c r="E143">
        <f>E142+D143*dt</f>
        <v>0.034645187611915727</v>
      </c>
    </row>
    <row r="144" spans="1:18" ht="13.5">
      <c r="A144">
        <f>A143+dt</f>
        <v>4.2299999999999907</v>
      </c>
      <c r="B144">
        <f>-m*g*SIN(E143)-b*D143*l</f>
        <v>-0.28270125442232891</v>
      </c>
      <c r="C144">
        <f>B144/m/l</f>
        <v>-0.28270125442232891</v>
      </c>
      <c r="D144">
        <f>D143+C144*dt</f>
        <v>-0.065719640562937137</v>
      </c>
      <c r="E144">
        <f>E143+D144*dt</f>
        <v>0.032673598395027613</v>
      </c>
    </row>
    <row r="145" spans="1:18" ht="13.5">
      <c r="A145">
        <f>A144+dt</f>
        <v>4.2599999999999909</v>
      </c>
      <c r="B145">
        <f>-m*g*SIN(E144)-b*D144*l</f>
        <v>-0.2548820031830602</v>
      </c>
      <c r="C145">
        <f>B145/m/l</f>
        <v>-0.2548820031830602</v>
      </c>
      <c r="D145">
        <f>D144+C145*dt</f>
        <v>-0.07336610065842894</v>
      </c>
      <c r="E145">
        <f>E144+D145*dt</f>
        <v>0.030472615375274743</v>
      </c>
    </row>
    <row r="146" spans="1:18" ht="13.5">
      <c r="A146">
        <f>A145+dt</f>
        <v>4.2899999999999912</v>
      </c>
      <c r="B146">
        <f>-m*g*SIN(E145)-b*D145*l</f>
        <v>-0.22564586551779911</v>
      </c>
      <c r="C146">
        <f>B146/m/l</f>
        <v>-0.22564586551779911</v>
      </c>
      <c r="D146">
        <f>D145+C146*dt</f>
        <v>-0.08013547662396292</v>
      </c>
      <c r="E146">
        <f>E145+D146*dt</f>
        <v>0.028068551076555856</v>
      </c>
    </row>
    <row r="147" spans="1:18" ht="13.5">
      <c r="A147">
        <f>A146+dt</f>
        <v>4.3199999999999914</v>
      </c>
      <c r="B147">
        <f>-m*g*SIN(E146)-b*D146*l</f>
        <v>-0.19529311454328946</v>
      </c>
      <c r="C147">
        <f>B147/m/l</f>
        <v>-0.19529311454328946</v>
      </c>
      <c r="D147">
        <f>D146+C147*dt</f>
        <v>-0.085994270060261599</v>
      </c>
      <c r="E147">
        <f>E146+D147*dt</f>
        <v>0.02548872297474801</v>
      </c>
    </row>
    <row r="148" spans="1:18" ht="13.5">
      <c r="A148">
        <f>A147+dt</f>
        <v>4.3499999999999917</v>
      </c>
      <c r="B148">
        <f>-m*g*SIN(E147)-b*D147*l</f>
        <v>-0.16412497245792934</v>
      </c>
      <c r="C148">
        <f>B148/m/l</f>
        <v>-0.16412497245792934</v>
      </c>
      <c r="D148">
        <f>D147+C148*dt</f>
        <v>-0.090918019233999475</v>
      </c>
      <c r="E148">
        <f>E147+D148*dt</f>
        <v>0.022761182397728025</v>
      </c>
    </row>
    <row r="149" spans="1:18" ht="13.5">
      <c r="A149">
        <f>A148+dt</f>
        <v>4.3799999999999919</v>
      </c>
      <c r="B149">
        <f>-m*g*SIN(E148)-b*D148*l</f>
        <v>-0.13244093766941312</v>
      </c>
      <c r="C149">
        <f>B149/m/l</f>
        <v>-0.13244093766941312</v>
      </c>
      <c r="D149">
        <f>D148+C149*dt</f>
        <v>-0.094891247364081874</v>
      </c>
      <c r="E149">
        <f>E148+D149*dt</f>
        <v>0.01991444497680557</v>
      </c>
    </row>
    <row r="150" spans="1:18" ht="13.5">
      <c r="A150">
        <f>A149+dt</f>
        <v>4.4099999999999921</v>
      </c>
      <c r="B150">
        <f>-m*g*SIN(E149)-b*D149*l</f>
        <v>-0.10053619777118124</v>
      </c>
      <c r="C150">
        <f>B150/m/l</f>
        <v>-0.10053619777118124</v>
      </c>
      <c r="D150">
        <f>D149+C150*dt</f>
        <v>-0.097907333297217305</v>
      </c>
      <c r="E150">
        <f>E149+D150*dt</f>
        <v>0.01697722497788905</v>
      </c>
    </row>
    <row r="151" spans="1:18" ht="13.5">
      <c r="A151">
        <f>A150+dt</f>
        <v>4.4399999999999924</v>
      </c>
      <c r="B151">
        <f>-m*g*SIN(E150)-b*D150*l</f>
        <v>-0.068699148975329014</v>
      </c>
      <c r="C151">
        <f>B151/m/l</f>
        <v>-0.068699148975329014</v>
      </c>
      <c r="D151">
        <f>D150+C151*dt</f>
        <v>-0.09996830776647718</v>
      </c>
      <c r="E151">
        <f>E150+D151*dt</f>
        <v>0.013978175744894735</v>
      </c>
    </row>
    <row r="152" spans="1:18" ht="13.5">
      <c r="A152">
        <f>A151+dt</f>
        <v>4.4699999999999926</v>
      </c>
      <c r="B152">
        <f>-m*g*SIN(E151)-b*D151*l</f>
        <v>-0.037209041725483241</v>
      </c>
      <c r="C152">
        <f>B152/m/l</f>
        <v>-0.037209041725483241</v>
      </c>
      <c r="D152">
        <f>D151+C152*dt</f>
        <v>-0.10108457901824168</v>
      </c>
      <c r="E152">
        <f>E151+D152*dt</f>
        <v>0.010945638374347484</v>
      </c>
    </row>
    <row r="153" spans="1:18" ht="13.5">
      <c r="A153">
        <f>A152+dt</f>
        <v>4.4999999999999929</v>
      </c>
      <c r="B153">
        <f>-m*g*SIN(E152)-b*D152*l</f>
        <v>-0.0063337710459230034</v>
      </c>
      <c r="C153">
        <f>B153/m/l</f>
        <v>-0.0063337710459230034</v>
      </c>
      <c r="D153">
        <f>D152+C153*dt</f>
        <v>-0.10127459214961937</v>
      </c>
      <c r="E153">
        <f>E152+D153*dt</f>
        <v>0.0079074006098589032</v>
      </c>
    </row>
    <row r="154" spans="1:18" ht="13.5">
      <c r="A154">
        <f>A153+dt</f>
        <v>4.5299999999999931</v>
      </c>
      <c r="B154">
        <f>-m*g*SIN(E153)-b*D153*l</f>
        <v>0.023672171277923454</v>
      </c>
      <c r="C154">
        <f>B154/m/l</f>
        <v>0.023672171277923454</v>
      </c>
      <c r="D154">
        <f>D153+C154*dt</f>
        <v>-0.10056442701128167</v>
      </c>
      <c r="E154">
        <f>E153+D154*dt</f>
        <v>0.0048904677995204532</v>
      </c>
    </row>
    <row r="155" spans="1:18" ht="13.5">
      <c r="A155">
        <f>A154+dt</f>
        <v>4.5599999999999934</v>
      </c>
      <c r="B155">
        <f>-m*g*SIN(E154)-b*D154*l</f>
        <v>0.052569567340234213</v>
      </c>
      <c r="C155">
        <f>B155/m/l</f>
        <v>0.052569567340234213</v>
      </c>
      <c r="D155">
        <f>D154+C155*dt</f>
        <v>-0.098987339991074647</v>
      </c>
      <c r="E155">
        <f>E154+D155*dt</f>
        <v>0.0019208475997882137</v>
      </c>
    </row>
    <row r="156" spans="1:18" ht="13.5">
      <c r="A156">
        <f>A155+dt</f>
        <v>4.5899999999999936</v>
      </c>
      <c r="B156">
        <f>-m*g*SIN(E155)-b*D155*l</f>
        <v>0.0801361532391556</v>
      </c>
      <c r="C156">
        <f>B156/m/l</f>
        <v>0.0801361532391556</v>
      </c>
      <c r="D156">
        <f>D155+C156*dt</f>
        <v>-0.096583255393899975</v>
      </c>
      <c r="E156">
        <f>E155+D156*dt</f>
        <v>-0.00097665006202878523</v>
      </c>
    </row>
    <row r="157" spans="1:18" ht="13.5">
      <c r="A157">
        <f>A156+dt</f>
        <v>4.6199999999999939</v>
      </c>
      <c r="B157">
        <f>-m*g*SIN(E156)-b*D156*l</f>
        <v>0.10616809757890745</v>
      </c>
      <c r="C157">
        <f>B157/m/l</f>
        <v>0.10616809757890745</v>
      </c>
      <c r="D157">
        <f>D156+C157*dt</f>
        <v>-0.093398212466532751</v>
      </c>
      <c r="E157">
        <f>E156+D157*dt</f>
        <v>-0.0037785964360247675</v>
      </c>
    </row>
    <row r="158" spans="1:18" ht="13.5">
      <c r="A158">
        <f>A157+dt</f>
        <v>4.6499999999999941</v>
      </c>
      <c r="B158">
        <f>-m*g*SIN(E157)-b*D157*l</f>
        <v>0.13048126964550932</v>
      </c>
      <c r="C158">
        <f>B158/m/l</f>
        <v>0.13048126964550932</v>
      </c>
      <c r="D158">
        <f>D157+C158*dt</f>
        <v>-0.089483774377167466</v>
      </c>
      <c r="E158">
        <f>E157+D158*dt</f>
        <v>-0.0064631096673397909</v>
      </c>
    </row>
    <row r="159" spans="1:18" ht="13.5">
      <c r="A159">
        <f>A158+dt</f>
        <v>4.6799999999999944</v>
      </c>
      <c r="B159">
        <f>-m*g*SIN(E158)-b*D158*l</f>
        <v>0.15291229106321119</v>
      </c>
      <c r="C159">
        <f>B159/m/l</f>
        <v>0.15291229106321119</v>
      </c>
      <c r="D159">
        <f>D158+C159*dt</f>
        <v>-0.084896405645271136</v>
      </c>
      <c r="E159">
        <f>E158+D159*dt</f>
        <v>-0.0090100018366979246</v>
      </c>
    </row>
    <row r="160" spans="1:18" ht="13.5">
      <c r="A160">
        <f>A159+dt</f>
        <v>4.7099999999999946</v>
      </c>
      <c r="B160">
        <f>-m*g*SIN(E159)-b*D159*l</f>
        <v>0.17331936729466108</v>
      </c>
      <c r="C160">
        <f>B160/m/l</f>
        <v>0.17331936729466108</v>
      </c>
      <c r="D160">
        <f>D159+C160*dt</f>
        <v>-0.079696824626431309</v>
      </c>
      <c r="E160">
        <f>E159+D160*dt</f>
        <v>-0.011400906575490864</v>
      </c>
    </row>
    <row r="161" spans="1:18" ht="13.5">
      <c r="A161">
        <f>A160+dt</f>
        <v>4.7399999999999949</v>
      </c>
      <c r="B161">
        <f>-m*g*SIN(E160)-b*D160*l</f>
        <v>0.19158289788373395</v>
      </c>
      <c r="C161">
        <f>B161/m/l</f>
        <v>0.19158289788373395</v>
      </c>
      <c r="D161">
        <f>D160+C161*dt</f>
        <v>-0.073949337689919292</v>
      </c>
      <c r="E161">
        <f>E160+D161*dt</f>
        <v>-0.013619386706188442</v>
      </c>
    </row>
    <row r="162" spans="1:18" ht="13.5">
      <c r="A162">
        <f>A161+dt</f>
        <v>4.7699999999999951</v>
      </c>
      <c r="B162">
        <f>-m*g*SIN(E161)-b*D161*l</f>
        <v>0.20760586679480053</v>
      </c>
      <c r="C162">
        <f>B162/m/l</f>
        <v>0.20760586679480053</v>
      </c>
      <c r="D162">
        <f>D161+C162*dt</f>
        <v>-0.067721161686075282</v>
      </c>
      <c r="E162">
        <f>E161+D162*dt</f>
        <v>-0.0156510215567707</v>
      </c>
    </row>
    <row r="163" spans="1:18" ht="13.5">
      <c r="A163">
        <f>A162+dt</f>
        <v>4.7999999999999954</v>
      </c>
      <c r="B163">
        <f>-m*g*SIN(E162)-b*D162*l</f>
        <v>0.2213140165221455</v>
      </c>
      <c r="C163">
        <f>B163/m/l</f>
        <v>0.2213140165221455</v>
      </c>
      <c r="D163">
        <f>D162+C163*dt</f>
        <v>-0.061081741190410918</v>
      </c>
      <c r="E163">
        <f>E162+D163*dt</f>
        <v>-0.017483473792483026</v>
      </c>
    </row>
    <row r="164" spans="1:18" ht="13.5">
      <c r="A164">
        <f>A163+dt</f>
        <v>4.8299999999999956</v>
      </c>
      <c r="B164">
        <f>-m*g*SIN(E163)-b*D163*l</f>
        <v>0.23265581178401823</v>
      </c>
      <c r="C164">
        <f>B164/m/l</f>
        <v>0.23265581178401823</v>
      </c>
      <c r="D164">
        <f>D163+C164*dt</f>
        <v>-0.054102066836890374</v>
      </c>
      <c r="E164">
        <f>E163+D164*dt</f>
        <v>-0.019106535797589738</v>
      </c>
    </row>
    <row r="165" spans="1:18" ht="13.5">
      <c r="A165">
        <f>A164+dt</f>
        <v>4.8599999999999959</v>
      </c>
      <c r="B165">
        <f>-m*g*SIN(E164)-b*D164*l</f>
        <v>0.24160220054446346</v>
      </c>
      <c r="C165">
        <f>B165/m/l</f>
        <v>0.24160220054446346</v>
      </c>
      <c r="D165">
        <f>D164+C165*dt</f>
        <v>-0.04685400082055647</v>
      </c>
      <c r="E165">
        <f>E164+D165*dt</f>
        <v>-0.020512155822206432</v>
      </c>
    </row>
    <row r="166" spans="1:18" ht="13.5">
      <c r="A166">
        <f>A165+dt</f>
        <v>4.8899999999999961</v>
      </c>
      <c r="B166">
        <f>-m*g*SIN(E165)-b*D165*l</f>
        <v>0.24814618180167233</v>
      </c>
      <c r="C166">
        <f>B166/m/l</f>
        <v>0.24814618180167233</v>
      </c>
      <c r="D166">
        <f>D165+C166*dt</f>
        <v>-0.0394096153665063</v>
      </c>
      <c r="E166">
        <f>E165+D166*dt</f>
        <v>-0.021694444283201622</v>
      </c>
    </row>
    <row r="167" spans="1:18" ht="13.5">
      <c r="A167">
        <f>A166+dt</f>
        <v>4.9199999999999964</v>
      </c>
      <c r="B167">
        <f>-m*g*SIN(E166)-b*D166*l</f>
        <v>0.25230219103496326</v>
      </c>
      <c r="C167">
        <f>B167/m/l</f>
        <v>0.25230219103496326</v>
      </c>
      <c r="D167">
        <f>D166+C167*dt</f>
        <v>-0.031840549635457405</v>
      </c>
      <c r="E167">
        <f>E166+D167*dt</f>
        <v>-0.022649660772265344</v>
      </c>
    </row>
    <row r="168" spans="1:18" ht="13.5">
      <c r="A168">
        <f>A167+dt</f>
        <v>4.9499999999999966</v>
      </c>
      <c r="B168">
        <f>-m*g*SIN(E167)-b*D167*l</f>
        <v>0.25410531541529502</v>
      </c>
      <c r="C168">
        <f>B168/m/l</f>
        <v>0.25410531541529502</v>
      </c>
      <c r="D168">
        <f>D167+C168*dt</f>
        <v>-0.024217390172998555</v>
      </c>
      <c r="E168">
        <f>E167+D168*dt</f>
        <v>-0.0233761824774553</v>
      </c>
    </row>
    <row r="169" spans="1:18" ht="13.5">
      <c r="A169">
        <f>A168+dt</f>
        <v>4.9799999999999969</v>
      </c>
      <c r="B169">
        <f>-m*g*SIN(E168)-b*D168*l</f>
        <v>0.25361035186726266</v>
      </c>
      <c r="C169">
        <f>B169/m/l</f>
        <v>0.25361035186726266</v>
      </c>
      <c r="D169">
        <f>D168+C169*dt</f>
        <v>-0.016609079616980674</v>
      </c>
      <c r="E169">
        <f>E168+D169*dt</f>
        <v>-0.02387445486596472</v>
      </c>
    </row>
    <row r="170" spans="1:18" ht="13.5">
      <c r="A170">
        <f>A169+dt</f>
        <v>5.0099999999999971</v>
      </c>
      <c r="B170">
        <f>-m*g*SIN(E169)-b*D169*l</f>
        <v>0.25089072184171557</v>
      </c>
      <c r="C170">
        <f>B170/m/l</f>
        <v>0.25089072184171557</v>
      </c>
      <c r="D170">
        <f>D169+C170*dt</f>
        <v>-0.0090823579617292059</v>
      </c>
      <c r="E170">
        <f>E169+D170*dt</f>
        <v>-0.024146925604816596</v>
      </c>
    </row>
    <row r="171" spans="1:18" ht="13.5">
      <c r="A171">
        <f>A170+dt</f>
        <v>5.0399999999999974</v>
      </c>
      <c r="B171">
        <f>-m*g*SIN(E170)-b*D170*l</f>
        <v>0.24603725724008621</v>
      </c>
      <c r="C171">
        <f>B171/m/l</f>
        <v>0.24603725724008621</v>
      </c>
      <c r="D171">
        <f>D170+C171*dt</f>
        <v>-0.00170124024452662</v>
      </c>
      <c r="E171">
        <f>E170+D171*dt</f>
        <v>-0.024197962812152394</v>
      </c>
    </row>
    <row r="172" spans="1:18" ht="13.5">
      <c r="A172">
        <f>A171+dt</f>
        <v>5.0699999999999976</v>
      </c>
      <c r="B172">
        <f>-m*g*SIN(E171)-b*D171*l</f>
        <v>0.23915687234913563</v>
      </c>
      <c r="C172">
        <f>B172/m/l</f>
        <v>0.23915687234913563</v>
      </c>
      <c r="D172">
        <f>D171+C172*dt</f>
        <v>0.0054734659259474483</v>
      </c>
      <c r="E172">
        <f>E171+D172*dt</f>
        <v>-0.024033758834373972</v>
      </c>
    </row>
    <row r="173" spans="1:18" ht="13.5">
      <c r="A173">
        <f>A172+dt</f>
        <v>5.0999999999999979</v>
      </c>
      <c r="B173">
        <f>-m*g*SIN(E172)-b*D172*l</f>
        <v>0.23037113692306452</v>
      </c>
      <c r="C173">
        <f>B173/m/l</f>
        <v>0.23037113692306452</v>
      </c>
      <c r="D173">
        <f>D172+C173*dt</f>
        <v>0.012384600033639384</v>
      </c>
      <c r="E173">
        <f>E172+D173*dt</f>
        <v>-0.023662220833364792</v>
      </c>
    </row>
    <row r="174" spans="1:18" ht="13.5">
      <c r="A174">
        <f>A173+dt</f>
        <v>5.1299999999999981</v>
      </c>
      <c r="B174">
        <f>-m*g*SIN(E173)-b*D173*l</f>
        <v>0.21981476571182024</v>
      </c>
      <c r="C174">
        <f>B174/m/l</f>
        <v>0.21981476571182024</v>
      </c>
      <c r="D174">
        <f>D173+C174*dt</f>
        <v>0.018979043004993992</v>
      </c>
      <c r="E174">
        <f>E173+D174*dt</f>
        <v>-0.023092849543214972</v>
      </c>
    </row>
    <row r="175" spans="1:18" ht="13.5">
      <c r="A175">
        <f>A174+dt</f>
        <v>5.1599999999999984</v>
      </c>
      <c r="B175">
        <f>-m*g*SIN(E174)-b*D174*l</f>
        <v>0.20763403979946321</v>
      </c>
      <c r="C175">
        <f>B175/m/l</f>
        <v>0.20763403979946321</v>
      </c>
      <c r="D175">
        <f>D174+C175*dt</f>
        <v>0.025208064198977888</v>
      </c>
      <c r="E175">
        <f>E174+D175*dt</f>
        <v>-0.022336607617245634</v>
      </c>
    </row>
    <row r="176" spans="1:18" ht="13.5">
      <c r="A176">
        <f>A175+dt</f>
        <v>5.1899999999999986</v>
      </c>
      <c r="B176">
        <f>-m*g*SIN(E175)-b*D175*l</f>
        <v>0.19398517509959681</v>
      </c>
      <c r="C176">
        <f>B176/m/l</f>
        <v>0.19398517509959681</v>
      </c>
      <c r="D176">
        <f>D175+C176*dt</f>
        <v>0.031027619451965791</v>
      </c>
      <c r="E176">
        <f>E175+D176*dt</f>
        <v>-0.021405779033686661</v>
      </c>
    </row>
    <row r="177" spans="1:18" ht="13.5">
      <c r="A177">
        <f>A176+dt</f>
        <v>5.2199999999999989</v>
      </c>
      <c r="B177">
        <f>-m*g*SIN(E176)-b*D176*l</f>
        <v>0.17903265326597345</v>
      </c>
      <c r="C177">
        <f>B177/m/l</f>
        <v>0.17903265326597345</v>
      </c>
      <c r="D177">
        <f>D176+C177*dt</f>
        <v>0.036398599049944996</v>
      </c>
      <c r="E177">
        <f>E176+D177*dt</f>
        <v>-0.020313821062188313</v>
      </c>
    </row>
    <row r="178" spans="1:18" ht="13.5">
      <c r="A178">
        <f>A177+dt</f>
        <v>5.2499999999999991</v>
      </c>
      <c r="B178">
        <f>-m*g*SIN(E177)-b*D177*l</f>
        <v>0.16294753012020899</v>
      </c>
      <c r="C178">
        <f>B178/m/l</f>
        <v>0.16294753012020899</v>
      </c>
      <c r="D178">
        <f>D177+C178*dt</f>
        <v>0.041287024953551264</v>
      </c>
      <c r="E178">
        <f>E177+D178*dt</f>
        <v>-0.019075210313581774</v>
      </c>
    </row>
    <row r="179" spans="1:18" ht="13.5">
      <c r="A179">
        <f>A178+dt</f>
        <v>5.2799999999999994</v>
      </c>
      <c r="B179">
        <f>-m*g*SIN(E178)-b*D178*l</f>
        <v>0.14590573647515828</v>
      </c>
      <c r="C179">
        <f>B179/m/l</f>
        <v>0.14590573647515828</v>
      </c>
      <c r="D179">
        <f>D178+C179*dt</f>
        <v>0.045664197047806013</v>
      </c>
      <c r="E179">
        <f>E178+D179*dt</f>
        <v>-0.017705284402147595</v>
      </c>
    </row>
    <row r="180" spans="1:18" ht="13.5">
      <c r="A180">
        <f>A179+dt</f>
        <v>5.3099999999999996</v>
      </c>
      <c r="B180">
        <f>-m*g*SIN(E179)-b*D179*l</f>
        <v>0.12808638593817284</v>
      </c>
      <c r="C180">
        <f>B180/m/l</f>
        <v>0.12808638593817284</v>
      </c>
      <c r="D180">
        <f>D179+C180*dt</f>
        <v>0.049506788625951197</v>
      </c>
      <c r="E180">
        <f>E179+D180*dt</f>
        <v>-0.016220080743369059</v>
      </c>
    </row>
    <row r="181" spans="1:18" ht="13.5">
      <c r="A181">
        <f>A180+dt</f>
        <v>5.3399999999999999</v>
      </c>
      <c r="B181">
        <f>-m*g*SIN(E180)-b*D180*l</f>
        <v>0.10967010390674836</v>
      </c>
      <c r="C181">
        <f>B181/m/l</f>
        <v>0.10967010390674836</v>
      </c>
      <c r="D181">
        <f>D180+C181*dt</f>
        <v>0.052796891743153648</v>
      </c>
      <c r="E181">
        <f>E180+D181*dt</f>
        <v>-0.014636173991074449</v>
      </c>
    </row>
    <row r="182" spans="1:18" ht="13.5">
      <c r="A182">
        <f>A181+dt</f>
        <v>5.3700000000000001</v>
      </c>
      <c r="B182">
        <f>-m*g*SIN(E181)-b*D181*l</f>
        <v>0.090837391512106305</v>
      </c>
      <c r="C182">
        <f>B182/m/l</f>
        <v>0.090837391512106305</v>
      </c>
      <c r="D182">
        <f>D181+C182*dt</f>
        <v>0.05552201348851684</v>
      </c>
      <c r="E182">
        <f>E181+D182*dt</f>
        <v>-0.012970513586418944</v>
      </c>
    </row>
    <row r="183" spans="1:18" ht="13.5">
      <c r="A183">
        <f>A182+dt</f>
        <v>5.4000000000000004</v>
      </c>
      <c r="B183">
        <f>-m*g*SIN(E182)-b*D182*l</f>
        <v>0.07176703771611509</v>
      </c>
      <c r="C183">
        <f>B183/m/l</f>
        <v>0.07176703771611509</v>
      </c>
      <c r="D183">
        <f>D182+C183*dt</f>
        <v>0.057675024620000293</v>
      </c>
      <c r="E183">
        <f>E182+D183*dt</f>
        <v>-0.011240262847818936</v>
      </c>
    </row>
    <row r="184" spans="1:18" ht="13.5">
      <c r="A184">
        <f>A183+dt</f>
        <v>5.4300000000000006</v>
      </c>
      <c r="B184">
        <f>-m*g*SIN(E183)-b*D183*l</f>
        <v>0.052634592116915332</v>
      </c>
      <c r="C184">
        <f>B184/m/l</f>
        <v>0.052634592116915332</v>
      </c>
      <c r="D184">
        <f>D183+C184*dt</f>
        <v>0.05925406238350775</v>
      </c>
      <c r="E184">
        <f>E183+D184*dt</f>
        <v>-0.0094626409763137031</v>
      </c>
    </row>
    <row r="185" spans="1:18" ht="13.5">
      <c r="A185">
        <f>A184+dt</f>
        <v>5.4600000000000009</v>
      </c>
      <c r="B185">
        <f>-m*g*SIN(E184)-b*D184*l</f>
        <v>0.033610910264249977</v>
      </c>
      <c r="C185">
        <f>B185/m/l</f>
        <v>0.033610910264249977</v>
      </c>
      <c r="D185">
        <f>D184+C185*dt</f>
        <v>0.060262389691435249</v>
      </c>
      <c r="E185">
        <f>E184+D185*dt</f>
        <v>-0.0076547692855706458</v>
      </c>
    </row>
    <row r="186" spans="1:18" ht="13.5">
      <c r="A186">
        <f>A185+dt</f>
        <v>5.4900000000000011</v>
      </c>
      <c r="B186">
        <f>-m*g*SIN(E185)-b*D185*l</f>
        <v>0.014860782425591058</v>
      </c>
      <c r="C186">
        <f>B186/m/l</f>
        <v>0.014860782425591058</v>
      </c>
      <c r="D186">
        <f>D185+C186*dt</f>
        <v>0.060708213164202982</v>
      </c>
      <c r="E186">
        <f>E185+D186*dt</f>
        <v>-0.0058335228906445562</v>
      </c>
    </row>
    <row r="187" spans="1:18" ht="13.5">
      <c r="A187">
        <f>A186+dt</f>
        <v>5.5200000000000014</v>
      </c>
      <c r="B187">
        <f>-m*g*SIN(E186)-b*D186*l</f>
        <v>-0.0034583442187778521</v>
      </c>
      <c r="C187">
        <f>B187/m/l</f>
        <v>-0.0034583442187778521</v>
      </c>
      <c r="D187">
        <f>D186+C187*dt</f>
        <v>0.060604462837639643</v>
      </c>
      <c r="E187">
        <f>E186+D187*dt</f>
        <v>-0.0040153890055153671</v>
      </c>
    </row>
    <row r="188" spans="1:18" ht="13.5">
      <c r="A188">
        <f>A187+dt</f>
        <v>5.5500000000000016</v>
      </c>
      <c r="B188">
        <f>-m*g*SIN(E187)-b*D187*l</f>
        <v>-0.021197541032969024</v>
      </c>
      <c r="C188">
        <f>B188/m/l</f>
        <v>-0.021197541032969024</v>
      </c>
      <c r="D188">
        <f>D187+C188*dt</f>
        <v>0.059968536606650573</v>
      </c>
      <c r="E188">
        <f>E187+D188*dt</f>
        <v>-0.0022163329073158497</v>
      </c>
    </row>
    <row r="189" spans="1:18" ht="13.5">
      <c r="A189">
        <f>A188+dt</f>
        <v>5.5800000000000018</v>
      </c>
      <c r="B189">
        <f>-m*g*SIN(E188)-b*D188*l</f>
        <v>-0.03821746326161865</v>
      </c>
      <c r="C189">
        <f>B189/m/l</f>
        <v>-0.03821746326161865</v>
      </c>
      <c r="D189">
        <f>D188+C189*dt</f>
        <v>0.05882201270880201</v>
      </c>
      <c r="E189">
        <f>E188+D189*dt</f>
        <v>-0.00045167252605178955</v>
      </c>
    </row>
    <row r="190" spans="1:18" ht="13.5">
      <c r="A190">
        <f>A189+dt</f>
        <v>5.6100000000000021</v>
      </c>
      <c r="B190">
        <f>-m*g*SIN(E189)-b*D189*l</f>
        <v>-0.054389298688847988</v>
      </c>
      <c r="C190">
        <f>B190/m/l</f>
        <v>-0.054389298688847988</v>
      </c>
      <c r="D190">
        <f>D189+C190*dt</f>
        <v>0.05719033374813657</v>
      </c>
      <c r="E190">
        <f>E189+D190*dt</f>
        <v>0.0012640374863923075</v>
      </c>
    </row>
    <row r="191" spans="1:18" ht="13.5">
      <c r="A191">
        <f>A190+dt</f>
        <v>5.6400000000000023</v>
      </c>
      <c r="B191">
        <f>-m*g*SIN(E190)-b*D190*l</f>
        <v>-0.069595594336088251</v>
      </c>
      <c r="C191">
        <f>B191/m/l</f>
        <v>-0.069595594336088251</v>
      </c>
      <c r="D191">
        <f>D190+C191*dt</f>
        <v>0.055102465918053921</v>
      </c>
      <c r="E191">
        <f>E190+D191*dt</f>
        <v>0.0029171114639339251</v>
      </c>
    </row>
    <row r="192" spans="1:18" ht="13.5">
      <c r="A192">
        <f>A191+dt</f>
        <v>5.6700000000000026</v>
      </c>
      <c r="B192">
        <f>-m*g*SIN(E191)-b*D191*l</f>
        <v>-0.083730957222515875</v>
      </c>
      <c r="C192">
        <f>B192/m/l</f>
        <v>-0.083730957222515875</v>
      </c>
      <c r="D192">
        <f>D191+C192*dt</f>
        <v>0.052590537201378448</v>
      </c>
      <c r="E192">
        <f>E191+D192*dt</f>
        <v>0.0044948275799752786</v>
      </c>
    </row>
    <row r="193" spans="1:18" ht="13.5">
      <c r="A193">
        <f>A192+dt</f>
        <v>5.7000000000000028</v>
      </c>
      <c r="B193">
        <f>-m*g*SIN(E192)-b*D192*l</f>
        <v>-0.096702626534656916</v>
      </c>
      <c r="C193">
        <f>B193/m/l</f>
        <v>-0.096702626534656916</v>
      </c>
      <c r="D193">
        <f>D192+C193*dt</f>
        <v>0.049689458405338741</v>
      </c>
      <c r="E193">
        <f>E192+D193*dt</f>
        <v>0.0059855113321354405</v>
      </c>
    </row>
    <row r="194" spans="1:18" ht="13.5">
      <c r="A194">
        <f>A193+dt</f>
        <v>5.7300000000000031</v>
      </c>
      <c r="B194">
        <f>-m*g*SIN(E193)-b*D193*l</f>
        <v>-0.10843091586882089</v>
      </c>
      <c r="C194">
        <f>B194/m/l</f>
        <v>-0.10843091586882089</v>
      </c>
      <c r="D194">
        <f>D193+C194*dt</f>
        <v>0.046436530929274113</v>
      </c>
      <c r="E194">
        <f>E193+D194*dt</f>
        <v>0.0073786072600136639</v>
      </c>
    </row>
    <row r="195" spans="1:18" ht="13.5">
      <c r="A195">
        <f>A194+dt</f>
        <v>5.7600000000000033</v>
      </c>
      <c r="B195">
        <f>-m*g*SIN(E194)-b*D194*l</f>
        <v>-0.11884952550123135</v>
      </c>
      <c r="C195">
        <f>B195/m/l</f>
        <v>-0.11884952550123135</v>
      </c>
      <c r="D195">
        <f>D194+C195*dt</f>
        <v>0.042871045164237176</v>
      </c>
      <c r="E195">
        <f>E194+D195*dt</f>
        <v>0.0086647386149407788</v>
      </c>
    </row>
    <row r="196" spans="1:18" ht="13.5">
      <c r="A196">
        <f>A195+dt</f>
        <v>5.7900000000000036</v>
      </c>
      <c r="B196">
        <f>-m*g*SIN(E195)-b*D195*l</f>
        <v>-0.12790572588730492</v>
      </c>
      <c r="C196">
        <f>B196/m/l</f>
        <v>-0.12790572588730492</v>
      </c>
      <c r="D196">
        <f>D195+C196*dt</f>
        <v>0.039033873387618032</v>
      </c>
      <c r="E196">
        <f>E195+D196*dt</f>
        <v>0.0098357548165693195</v>
      </c>
    </row>
    <row r="197" spans="1:18" ht="13.5">
      <c r="A197">
        <f>A196+dt</f>
        <v>5.8200000000000038</v>
      </c>
      <c r="B197">
        <f>-m*g*SIN(E196)-b*D196*l</f>
        <v>-0.13556041477691391</v>
      </c>
      <c r="C197">
        <f>B197/m/l</f>
        <v>-0.13556041477691391</v>
      </c>
      <c r="D197">
        <f>D196+C197*dt</f>
        <v>0.034967060944310617</v>
      </c>
      <c r="E197">
        <f>E196+D197*dt</f>
        <v>0.010884766644898639</v>
      </c>
    </row>
    <row r="198" spans="1:18" ht="13.5">
      <c r="A198">
        <f>A197+dt</f>
        <v>5.8500000000000041</v>
      </c>
      <c r="B198">
        <f>-m*g*SIN(E197)-b*D197*l</f>
        <v>-0.14178805144272411</v>
      </c>
      <c r="C198">
        <f>B198/m/l</f>
        <v>-0.14178805144272411</v>
      </c>
      <c r="D198">
        <f>D197+C198*dt</f>
        <v>0.030713419401028893</v>
      </c>
      <c r="E198">
        <f>E197+D198*dt</f>
        <v>0.011806169226929505</v>
      </c>
    </row>
    <row r="199" spans="1:18" ht="13.5">
      <c r="A199">
        <f>A198+dt</f>
        <v>5.8800000000000043</v>
      </c>
      <c r="B199">
        <f>-m*g*SIN(E198)-b*D198*l</f>
        <v>-0.14657647254286671</v>
      </c>
      <c r="C199">
        <f>B199/m/l</f>
        <v>-0.14657647254286671</v>
      </c>
      <c r="D199">
        <f>D198+C199*dt</f>
        <v>0.026316125224742894</v>
      </c>
      <c r="E199">
        <f>E198+D199*dt</f>
        <v>0.012595652983671792</v>
      </c>
    </row>
    <row r="200" spans="1:18" ht="13.5">
      <c r="A200">
        <f>A199+dt</f>
        <v>5.9100000000000046</v>
      </c>
      <c r="B200">
        <f>-m*g*SIN(E199)-b*D199*l</f>
        <v>-0.14992659506939277</v>
      </c>
      <c r="C200">
        <f>B200/m/l</f>
        <v>-0.14992659506939277</v>
      </c>
      <c r="D200">
        <f>D199+C200*dt</f>
        <v>0.021818327372661109</v>
      </c>
      <c r="E200">
        <f>E199+D200*dt</f>
        <v>0.013250202804851625</v>
      </c>
    </row>
    <row r="201" spans="1:18" ht="13.5">
      <c r="A201">
        <f>A200+dt</f>
        <v>5.9400000000000048</v>
      </c>
      <c r="B201">
        <f>-m*g*SIN(E200)-b*D200*l</f>
        <v>-0.15185201266524972</v>
      </c>
      <c r="C201">
        <f>B201/m/l</f>
        <v>-0.15185201266524972</v>
      </c>
      <c r="D201">
        <f>D200+C201*dt</f>
        <v>0.017262766992703616</v>
      </c>
      <c r="E201">
        <f>E200+D201*dt</f>
        <v>0.013768085814632734</v>
      </c>
    </row>
    <row r="202" spans="1:18" ht="13.5">
      <c r="A202">
        <f>A201+dt</f>
        <v>5.9700000000000051</v>
      </c>
      <c r="B202">
        <f>-m*g*SIN(E201)-b*D201*l</f>
        <v>-0.15237849232274223</v>
      </c>
      <c r="C202">
        <f>B202/m/l</f>
        <v>-0.15237849232274223</v>
      </c>
      <c r="D202">
        <f>D201+C202*dt</f>
        <v>0.012691412223021351</v>
      </c>
      <c r="E202">
        <f>E201+D202*dt</f>
        <v>0.014148828181323375</v>
      </c>
    </row>
    <row r="203" spans="1:18" ht="13.5">
      <c r="A203">
        <f>A202+dt</f>
        <v>6.0000000000000053</v>
      </c>
      <c r="B203">
        <f>-m*g*SIN(E202)-b*D202*l</f>
        <v>-0.15154337910575016</v>
      </c>
      <c r="C203">
        <f>B203/m/l</f>
        <v>-0.15154337910575016</v>
      </c>
      <c r="D203">
        <f>D202+C203*dt</f>
        <v>0.0081451108498488446</v>
      </c>
      <c r="E203">
        <f>E202+D203*dt</f>
        <v>0.01439318150681884</v>
      </c>
    </row>
    <row r="204" spans="1:18" ht="13.5">
      <c r="A204">
        <f>A203+dt</f>
        <v>6.0300000000000056</v>
      </c>
      <c r="B204">
        <f>-m*g*SIN(E203)-b*D203*l</f>
        <v>-0.149394917068429</v>
      </c>
      <c r="C204">
        <f>B204/m/l</f>
        <v>-0.149394917068429</v>
      </c>
      <c r="D204">
        <f>D203+C204*dt</f>
        <v>0.0036632633377959752</v>
      </c>
      <c r="E204">
        <f>E203+D204*dt</f>
        <v>0.01450307940695272</v>
      </c>
    </row>
    <row r="205" spans="1:18" ht="13.5">
      <c r="A205">
        <f>A204+dt</f>
        <v>6.0600000000000058</v>
      </c>
      <c r="B205">
        <f>-m*g*SIN(E204)-b*D204*l</f>
        <v>-0.14599149497812577</v>
      </c>
      <c r="C205">
        <f>B205/m/l</f>
        <v>-0.14599149497812577</v>
      </c>
      <c r="D205">
        <f>D204+C205*dt</f>
        <v>-0.00071648151154779776</v>
      </c>
      <c r="E205">
        <f>E204+D205*dt</f>
        <v>0.014481584961606286</v>
      </c>
    </row>
    <row r="206" spans="1:18" ht="13.5">
      <c r="A206">
        <f>A205+dt</f>
        <v>6.0900000000000061</v>
      </c>
      <c r="B206">
        <f>-m*g*SIN(E205)-b*D205*l</f>
        <v>-0.14140082579407032</v>
      </c>
      <c r="C206">
        <f>B206/m/l</f>
        <v>-0.14140082579407032</v>
      </c>
      <c r="D206">
        <f>D205+C206*dt</f>
        <v>-0.0049585062853699071</v>
      </c>
      <c r="E206">
        <f>E205+D206*dt</f>
        <v>0.014332829773045189</v>
      </c>
    </row>
    <row r="207" spans="1:18" ht="13.5">
      <c r="A207">
        <f>A206+dt</f>
        <v>6.1200000000000063</v>
      </c>
      <c r="B207">
        <f>-m*g*SIN(E206)-b*D206*l</f>
        <v>-0.13569906911070129</v>
      </c>
      <c r="C207">
        <f>B207/m/l</f>
        <v>-0.13569906911070129</v>
      </c>
      <c r="D207">
        <f>D206+C207*dt</f>
        <v>-0.0090294783586909455</v>
      </c>
      <c r="E207">
        <f>E206+D207*dt</f>
        <v>0.01406194542228446</v>
      </c>
    </row>
    <row r="208" spans="1:18" ht="13.5">
      <c r="A208">
        <f>A207+dt</f>
        <v>6.1500000000000066</v>
      </c>
      <c r="B208">
        <f>-m*g*SIN(E207)-b*D207*l</f>
        <v>-0.12896990594987012</v>
      </c>
      <c r="C208">
        <f>B208/m/l</f>
        <v>-0.12896990594987012</v>
      </c>
      <c r="D208">
        <f>D207+C208*dt</f>
        <v>-0.012898575537187049</v>
      </c>
      <c r="E208">
        <f>E207+D208*dt</f>
        <v>0.013674988156168849</v>
      </c>
    </row>
    <row r="209" spans="1:18" ht="13.5">
      <c r="A209">
        <f>A208+dt</f>
        <v>6.1800000000000068</v>
      </c>
      <c r="B209">
        <f>-m*g*SIN(E208)-b*D208*l</f>
        <v>-0.12130357538392304</v>
      </c>
      <c r="C209">
        <f>B209/m/l</f>
        <v>-0.12130357538392304</v>
      </c>
      <c r="D209">
        <f>D208+C209*dt</f>
        <v>-0.016537682798704739</v>
      </c>
      <c r="E209">
        <f>E208+D209*dt</f>
        <v>0.013178857672207707</v>
      </c>
    </row>
    <row r="210" spans="1:18" ht="13.5">
      <c r="A210">
        <f>A209+dt</f>
        <v>6.2100000000000071</v>
      </c>
      <c r="B210">
        <f>-m*g*SIN(E209)-b*D209*l</f>
        <v>-0.11279588249552355</v>
      </c>
      <c r="C210">
        <f>B210/m/l</f>
        <v>-0.11279588249552355</v>
      </c>
      <c r="D210">
        <f>D209+C210*dt</f>
        <v>-0.019921559273570446</v>
      </c>
      <c r="E210">
        <f>E209+D210*dt</f>
        <v>0.012581210894000593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9" scale="100" useFirstPageNumber="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1" style="2" width="9.142307692307693"/>
    <col min="2" max="256" style="2" width="9.142307692307693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9" scale="100" useFirstPageNumb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1" style="2" width="9.142307692307693"/>
    <col min="2" max="256" style="2" width="9.142307692307693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9" scale="100" useFirstPageNumb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gnumeric</Application>
  <AppVersion>1.1235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modified xsi:type="dcterms:W3CDTF">2020-03-02T23:05:31Z</dcterms:modified>
  <dcterms:created xsi:type="dcterms:W3CDTF">2020-03-01T23:04:31Z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