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m">Sheet1!$I$2</definedName>
    <definedName name="g">Sheet1!$I$3</definedName>
    <definedName name="h">Sheet1!$E$4</definedName>
    <definedName name="F">Sheet1!$L$2</definedName>
    <definedName name="mg">#NAME?</definedName>
    <definedName name="dt">Sheet1!$I$4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<sst xmlns="http://schemas.openxmlformats.org/spreadsheetml/2006/main" uniqueCount="6" count="6">
  <si>
    <t>Analytical solution</t>
  </si>
  <si>
    <t>F</t>
  </si>
  <si>
    <t>m</t>
  </si>
  <si>
    <t>g</t>
  </si>
  <si>
    <t>s</t>
  </si>
  <si>
    <t>dt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</si>
</sst>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"Numerical solution"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Sheet1!$E:$E</c:f>
            </c:numRef>
          </c:yVal>
          <c:smooth val="0"/>
        </c:ser>
        <c:ser>
          <c:idx val="1"/>
          <c:order val="1"/>
          <c:tx>
            <c:strRef>
              <c:f>"Analytical solution"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Sheet1!$F:$F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  <c:max val="1.4278431229270645"/>
        </c:scaling>
        <c:delete val="0"/>
        <c:axPos val="b"/>
        <c:title>
          <c:tx>
            <c:rich>
              <a:bodyPr wrap="none"/>
              <a:p>
                <a:r>
                  <a:t>t [s]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wrap="none"/>
              <a:p>
                <a:r>
                  <a:t>x [m]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.6437161353326613"/>
          <c:y val="0.12024380298371011"/>
          <c:w val="1"/>
          <c:h val="1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7</xdr:col>
      <xdr:colOff>188419</xdr:colOff>
      <xdr:row>6</xdr:row>
      <xdr:rowOff>171450</xdr:rowOff>
    </xdr:from>
    <xdr:ext cx="5854699" cy="50800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IV60"/>
  <sheetViews>
    <sheetView workbookViewId="0" tabSelected="1">
      <selection activeCell="E5" sqref="E5"/>
    </sheetView>
  </sheetViews>
  <sheetFormatPr defaultRowHeight="12.75"/>
  <cols>
    <col min="1" max="5" style="1" width="10.713641826923078" customWidth="1"/>
    <col min="6" max="7" style="1" width="10.713641826923078" bestFit="1" customWidth="1"/>
    <col min="8" max="10" style="1" width="10.713641826923078" customWidth="1"/>
    <col min="11" max="256" style="1" width="10.713641826923078" bestFit="1" customWidth="1"/>
    <col min="257" max="16384" style="2" width="9.142307692307693"/>
  </cols>
  <sheetData>
    <row r="1" spans="1:256" ht="13.5">
      <c r="A1" t="inlineStr">
        <is>
          <t>Discrete solution</t>
        </is>
      </c>
      <c r="F1" t="s">
        <v>0</v>
      </c>
    </row>
    <row r="2" spans="1:256" ht="13.5">
      <c r="A2" t="inlineStr">
        <is>
          <t>t</t>
        </is>
      </c>
      <c r="B2" t="s">
        <v>1</v>
      </c>
      <c r="C2" t="inlineStr">
        <is>
          <t>a</t>
        </is>
      </c>
      <c r="D2" t="inlineStr">
        <is>
          <t>v</t>
        </is>
      </c>
      <c r="E2" t="inlineStr">
        <is>
          <t>x</t>
        </is>
      </c>
      <c r="H2" t="s">
        <v>2</v>
      </c>
      <c r="I2">
        <v>1</v>
      </c>
      <c r="J2" t="inlineStr">
        <is>
          <t>kg</t>
        </is>
      </c>
      <c r="K2" s="2" t="s">
        <v>1</v>
      </c>
      <c r="L2" s="2">
        <f>m*g</f>
        <v>9.8100000000000005</v>
      </c>
      <c r="M2" s="2" t="inlineStr">
        <is>
          <t>N</t>
        </is>
      </c>
    </row>
    <row r="3" spans="1:256" ht="13.5">
      <c r="A3" t="inlineStr">
        <is>
          <t>[s]</t>
        </is>
      </c>
      <c r="B3" t="inlineStr">
        <is>
          <t>[N]</t>
        </is>
      </c>
      <c r="C3" t="inlineStr">
        <is>
          <t>[m/s/s]</t>
        </is>
      </c>
      <c r="D3" t="inlineStr">
        <is>
          <t>[m/s]</t>
        </is>
      </c>
      <c r="E3" t="s">
        <v>2</v>
      </c>
      <c r="H3" t="s">
        <v>3</v>
      </c>
      <c r="I3">
        <v>9.8100000000000005</v>
      </c>
      <c r="J3" t="inlineStr">
        <is>
          <t>m/s/s</t>
        </is>
      </c>
      <c r="K3" t="inlineStr">
        <is>
          <t>t_fall</t>
        </is>
      </c>
      <c r="L3">
        <f>SQRT(2*h/g)</f>
        <v>1.0096375546923044</v>
      </c>
      <c r="M3" t="s">
        <v>4</v>
      </c>
    </row>
    <row r="4" spans="1:256" ht="13.5">
      <c r="A4">
        <v>0</v>
      </c>
      <c r="D4">
        <v>0</v>
      </c>
      <c r="E4">
        <v>5</v>
      </c>
      <c r="F4">
        <f>h-g*A4^2/2</f>
        <v>5</v>
      </c>
      <c r="H4" t="s">
        <v>5</v>
      </c>
      <c r="I4">
        <v>0.029999999999999999</v>
      </c>
      <c r="J4" t="s">
        <v>4</v>
      </c>
    </row>
    <row r="5" spans="1:256" ht="13.5">
      <c r="A5">
        <f>A4+dt</f>
        <v>0.029999999999999999</v>
      </c>
      <c r="B5">
        <f>-F</f>
        <v>-9.8100000000000005</v>
      </c>
      <c r="C5">
        <f>B5/m</f>
        <v>-9.8100000000000005</v>
      </c>
      <c r="D5">
        <f>D4+C5*dt</f>
        <v>-0.29430000000000001</v>
      </c>
      <c r="E5">
        <f>E4+D5*dt</f>
        <v>4.9911709999999996</v>
      </c>
      <c r="F5">
        <f>h-g*A5^2/2</f>
        <v>4.9955854999999998</v>
      </c>
    </row>
    <row r="6" spans="1:256" ht="13.5">
      <c r="A6">
        <f>A5+dt</f>
        <v>0.059999999999999998</v>
      </c>
      <c r="B6">
        <f>-F</f>
        <v>-9.8100000000000005</v>
      </c>
      <c r="C6">
        <f>B6/m</f>
        <v>-9.8100000000000005</v>
      </c>
      <c r="D6">
        <f>D5+C6*dt</f>
        <v>-0.58860000000000001</v>
      </c>
      <c r="E6">
        <f>E5+D6*dt</f>
        <v>4.9735129999999996</v>
      </c>
      <c r="F6">
        <f>h-g*A6^2/2</f>
        <v>4.982342</v>
      </c>
    </row>
    <row r="7" spans="1:256" ht="13.5">
      <c r="A7">
        <f>A6+dt</f>
        <v>0.089999999999999997</v>
      </c>
      <c r="B7">
        <f>-F</f>
        <v>-9.8100000000000005</v>
      </c>
      <c r="C7">
        <f>B7/m</f>
        <v>-9.8100000000000005</v>
      </c>
      <c r="D7">
        <f>D6+C7*dt</f>
        <v>-0.88290000000000002</v>
      </c>
      <c r="E7">
        <f>E6+D7*dt</f>
        <v>4.9470259999999993</v>
      </c>
      <c r="F7">
        <f>h-g*A7^2/2</f>
        <v>4.9602694999999999</v>
      </c>
    </row>
    <row r="8" spans="1:256" ht="13.5">
      <c r="A8">
        <f>A7+dt</f>
        <v>0.12</v>
      </c>
      <c r="B8">
        <f>-F</f>
        <v>-9.8100000000000005</v>
      </c>
      <c r="C8">
        <f>B8/m</f>
        <v>-9.8100000000000005</v>
      </c>
      <c r="D8">
        <f>D7+C8*dt</f>
        <v>-1.1772</v>
      </c>
      <c r="E8">
        <f>E7+D8*dt</f>
        <v>4.9117099999999994</v>
      </c>
      <c r="F8">
        <f>h-g*A8^2/2</f>
        <v>4.9293680000000002</v>
      </c>
    </row>
    <row r="9" spans="1:256" ht="13.5">
      <c r="A9">
        <f>A8+dt</f>
        <v>0.14999999999999999</v>
      </c>
      <c r="B9">
        <f>-F</f>
        <v>-9.8100000000000005</v>
      </c>
      <c r="C9">
        <f>B9/m</f>
        <v>-9.8100000000000005</v>
      </c>
      <c r="D9">
        <f>D8+C9*dt</f>
        <v>-1.4715</v>
      </c>
      <c r="E9">
        <f>E8+D9*dt</f>
        <v>4.867564999999999</v>
      </c>
      <c r="F9">
        <f>h-g*A9^2/2</f>
        <v>4.8896375000000001</v>
      </c>
    </row>
    <row r="10" spans="1:256" ht="13.5">
      <c r="A10">
        <f>A9+dt</f>
        <v>0.17999999999999999</v>
      </c>
      <c r="B10">
        <f>-F</f>
        <v>-9.8100000000000005</v>
      </c>
      <c r="C10">
        <f>B10/m</f>
        <v>-9.8100000000000005</v>
      </c>
      <c r="D10">
        <f>D9+C10*dt</f>
        <v>-1.7658</v>
      </c>
      <c r="E10">
        <f>E9+D10*dt</f>
        <v>4.8145909999999992</v>
      </c>
      <c r="F10">
        <f>h-g*A10^2/2</f>
        <v>4.8410779999999995</v>
      </c>
    </row>
    <row r="11" spans="1:256" ht="13.5">
      <c r="A11">
        <f>A10+dt</f>
        <v>0.20999999999999999</v>
      </c>
      <c r="B11">
        <f>-F</f>
        <v>-9.8100000000000005</v>
      </c>
      <c r="C11">
        <f>B11/m</f>
        <v>-9.8100000000000005</v>
      </c>
      <c r="D11">
        <f>D10+C11*dt</f>
        <v>-2.0601000000000003</v>
      </c>
      <c r="E11">
        <f>E10+D11*dt</f>
        <v>4.7527879999999989</v>
      </c>
      <c r="F11">
        <f>h-g*A11^2/2</f>
        <v>4.7836895000000004</v>
      </c>
    </row>
    <row r="12" spans="1:256" ht="13.5">
      <c r="A12">
        <f>A11+dt</f>
        <v>0.23999999999999999</v>
      </c>
      <c r="B12">
        <f>-F</f>
        <v>-9.8100000000000005</v>
      </c>
      <c r="C12">
        <f>B12/m</f>
        <v>-9.8100000000000005</v>
      </c>
      <c r="D12">
        <f>D11+C12*dt</f>
        <v>-2.3544</v>
      </c>
      <c r="E12">
        <f>E11+D12*dt</f>
        <v>4.6821559999999991</v>
      </c>
      <c r="F12">
        <f>h-g*A12^2/2</f>
        <v>4.7174719999999999</v>
      </c>
    </row>
    <row r="13" spans="1:256" ht="13.5">
      <c r="A13">
        <f>A12+dt</f>
        <v>0.27000000000000002</v>
      </c>
      <c r="B13">
        <f>-F</f>
        <v>-9.8100000000000005</v>
      </c>
      <c r="C13">
        <f>B13/m</f>
        <v>-9.8100000000000005</v>
      </c>
      <c r="D13">
        <f>D12+C13*dt</f>
        <v>-2.6486999999999998</v>
      </c>
      <c r="E13">
        <f>E12+D13*dt</f>
        <v>4.6026949999999989</v>
      </c>
      <c r="F13">
        <f>h-g*A13^2/2</f>
        <v>4.6424254999999999</v>
      </c>
    </row>
    <row r="14" spans="1:256" ht="13.5">
      <c r="A14">
        <f>A13+dt</f>
        <v>0.30000000000000004</v>
      </c>
      <c r="B14">
        <f>-F</f>
        <v>-9.8100000000000005</v>
      </c>
      <c r="C14">
        <f>B14/m</f>
        <v>-9.8100000000000005</v>
      </c>
      <c r="D14">
        <f>D13+C14*dt</f>
        <v>-2.9429999999999996</v>
      </c>
      <c r="E14">
        <f>E13+D14*dt</f>
        <v>4.5144049999999991</v>
      </c>
      <c r="F14">
        <f>h-g*A14^2/2</f>
        <v>4.5585500000000003</v>
      </c>
    </row>
    <row r="15" spans="1:256" ht="13.5">
      <c r="A15">
        <f>A14+dt</f>
        <v>0.33000000000000007</v>
      </c>
      <c r="B15">
        <f>-F</f>
        <v>-9.8100000000000005</v>
      </c>
      <c r="C15">
        <f>B15/m</f>
        <v>-9.8100000000000005</v>
      </c>
      <c r="D15">
        <f>D14+C15*dt</f>
        <v>-3.2372999999999994</v>
      </c>
      <c r="E15">
        <f>E14+D15*dt</f>
        <v>4.4172859999999989</v>
      </c>
      <c r="F15">
        <f>h-g*A15^2/2</f>
        <v>4.4658454999999995</v>
      </c>
    </row>
    <row r="16" spans="1:256" ht="13.5">
      <c r="A16">
        <f>A15+dt</f>
        <v>0.3600000000000001</v>
      </c>
      <c r="B16">
        <f>-F</f>
        <v>-9.8100000000000005</v>
      </c>
      <c r="C16">
        <f>B16/m</f>
        <v>-9.8100000000000005</v>
      </c>
      <c r="D16">
        <f>D15+C16*dt</f>
        <v>-3.5315999999999992</v>
      </c>
      <c r="E16">
        <f>E15+D16*dt</f>
        <v>4.3113379999999992</v>
      </c>
      <c r="F16">
        <f>h-g*A16^2/2</f>
        <v>4.364312</v>
      </c>
    </row>
    <row r="17" spans="1:256" ht="13.5">
      <c r="A17">
        <f>A16+dt</f>
        <v>0.39000000000000012</v>
      </c>
      <c r="B17">
        <f>-F</f>
        <v>-9.8100000000000005</v>
      </c>
      <c r="C17">
        <f>B17/m</f>
        <v>-9.8100000000000005</v>
      </c>
      <c r="D17">
        <f>D16+C17*dt</f>
        <v>-3.825899999999999</v>
      </c>
      <c r="E17">
        <f>E16+D17*dt</f>
        <v>4.1965609999999991</v>
      </c>
      <c r="F17">
        <f>h-g*A17^2/2</f>
        <v>4.2539494999999992</v>
      </c>
    </row>
    <row r="18" spans="1:256" ht="13.5">
      <c r="A18">
        <f>A17+dt</f>
        <v>0.42000000000000015</v>
      </c>
      <c r="B18">
        <f>-F</f>
        <v>-9.8100000000000005</v>
      </c>
      <c r="C18">
        <f>B18/m</f>
        <v>-9.8100000000000005</v>
      </c>
      <c r="D18">
        <f>D17+C18*dt</f>
        <v>-4.1201999999999988</v>
      </c>
      <c r="E18">
        <f>E17+D18*dt</f>
        <v>4.0729549999999994</v>
      </c>
      <c r="F18">
        <f>h-g*A18^2/2</f>
        <v>4.1347579999999997</v>
      </c>
    </row>
    <row r="19" spans="1:256" ht="13.5">
      <c r="A19">
        <f>A18+dt</f>
        <v>0.45000000000000018</v>
      </c>
      <c r="B19">
        <f>-F</f>
        <v>-9.8100000000000005</v>
      </c>
      <c r="C19">
        <f>B19/m</f>
        <v>-9.8100000000000005</v>
      </c>
      <c r="D19">
        <f>D18+C19*dt</f>
        <v>-4.4144999999999985</v>
      </c>
      <c r="E19">
        <f>E18+D19*dt</f>
        <v>3.9405199999999994</v>
      </c>
      <c r="F19">
        <f>h-g*A19^2/2</f>
        <v>4.006737499999999</v>
      </c>
    </row>
    <row r="20" spans="1:256" ht="13.5">
      <c r="A20">
        <f>A19+dt</f>
        <v>0.4800000000000002</v>
      </c>
      <c r="B20">
        <f>-F</f>
        <v>-9.8100000000000005</v>
      </c>
      <c r="C20">
        <f>B20/m</f>
        <v>-9.8100000000000005</v>
      </c>
      <c r="D20">
        <f>D19+C20*dt</f>
        <v>-4.7087999999999983</v>
      </c>
      <c r="E20">
        <f>E19+D20*dt</f>
        <v>3.7992559999999993</v>
      </c>
      <c r="F20">
        <f>h-g*A20^2/2</f>
        <v>3.8698879999999991</v>
      </c>
    </row>
    <row r="21" spans="1:256" ht="13.5">
      <c r="A21">
        <f>A20+dt</f>
        <v>0.51000000000000023</v>
      </c>
      <c r="B21">
        <f>-F</f>
        <v>-9.8100000000000005</v>
      </c>
      <c r="C21">
        <f>B21/m</f>
        <v>-9.8100000000000005</v>
      </c>
      <c r="D21">
        <f>D20+C21*dt</f>
        <v>-5.0030999999999981</v>
      </c>
      <c r="E21">
        <f>E20+D21*dt</f>
        <v>3.6491629999999993</v>
      </c>
      <c r="F21">
        <f>h-g*A21^2/2</f>
        <v>3.7242094999999988</v>
      </c>
    </row>
    <row r="22" spans="1:256" ht="13.5">
      <c r="A22">
        <f>A21+dt</f>
        <v>0.54000000000000026</v>
      </c>
      <c r="B22">
        <f>-F</f>
        <v>-9.8100000000000005</v>
      </c>
      <c r="C22">
        <f>B22/m</f>
        <v>-9.8100000000000005</v>
      </c>
      <c r="D22">
        <f>D21+C22*dt</f>
        <v>-5.2973999999999979</v>
      </c>
      <c r="E22">
        <f>E21+D22*dt</f>
        <v>3.4902409999999993</v>
      </c>
      <c r="F22">
        <f>h-g*A22^2/2</f>
        <v>3.5697019999999986</v>
      </c>
    </row>
    <row r="23" spans="1:256" ht="13.5">
      <c r="A23">
        <f>A22+dt</f>
        <v>0.57000000000000028</v>
      </c>
      <c r="B23">
        <f>-F</f>
        <v>-9.8100000000000005</v>
      </c>
      <c r="C23">
        <f>B23/m</f>
        <v>-9.8100000000000005</v>
      </c>
      <c r="D23">
        <f>D22+C23*dt</f>
        <v>-5.5916999999999977</v>
      </c>
      <c r="E23">
        <f>E22+D23*dt</f>
        <v>3.3224899999999993</v>
      </c>
      <c r="F23">
        <f>h-g*A23^2/2</f>
        <v>3.4063654999999984</v>
      </c>
    </row>
    <row r="24" spans="1:256" ht="13.5">
      <c r="A24">
        <f>A23+dt</f>
        <v>0.60000000000000031</v>
      </c>
      <c r="B24">
        <f>-F</f>
        <v>-9.8100000000000005</v>
      </c>
      <c r="C24">
        <f>B24/m</f>
        <v>-9.8100000000000005</v>
      </c>
      <c r="D24">
        <f>D23+C24*dt</f>
        <v>-5.8859999999999975</v>
      </c>
      <c r="E24">
        <f>E23+D24*dt</f>
        <v>3.1459099999999993</v>
      </c>
      <c r="F24">
        <f>h-g*A24^2/2</f>
        <v>3.2341999999999977</v>
      </c>
    </row>
    <row r="25" spans="1:256" ht="13.5">
      <c r="A25">
        <f>A24+dt</f>
        <v>0.63000000000000034</v>
      </c>
      <c r="B25">
        <f>-F</f>
        <v>-9.8100000000000005</v>
      </c>
      <c r="C25">
        <f>B25/m</f>
        <v>-9.8100000000000005</v>
      </c>
      <c r="D25">
        <f>D24+C25*dt</f>
        <v>-6.1802999999999972</v>
      </c>
      <c r="E25">
        <f>E24+D25*dt</f>
        <v>2.9605009999999994</v>
      </c>
      <c r="F25">
        <f>h-g*A25^2/2</f>
        <v>3.053205499999998</v>
      </c>
    </row>
    <row r="26" spans="1:256" ht="13.5">
      <c r="A26">
        <f>A25+dt</f>
        <v>0.66000000000000036</v>
      </c>
      <c r="B26">
        <f>-F</f>
        <v>-9.8100000000000005</v>
      </c>
      <c r="C26">
        <f>B26/m</f>
        <v>-9.8100000000000005</v>
      </c>
      <c r="D26">
        <f>D25+C26*dt</f>
        <v>-6.474599999999997</v>
      </c>
      <c r="E26">
        <f>E25+D26*dt</f>
        <v>2.7662629999999995</v>
      </c>
      <c r="F26">
        <f>h-g*A26^2/2</f>
        <v>2.8633819999999974</v>
      </c>
    </row>
    <row r="27" spans="1:256" ht="13.5">
      <c r="A27">
        <f>A26+dt</f>
        <v>0.69000000000000039</v>
      </c>
      <c r="B27">
        <f>-F</f>
        <v>-9.8100000000000005</v>
      </c>
      <c r="C27">
        <f>B27/m</f>
        <v>-9.8100000000000005</v>
      </c>
      <c r="D27">
        <f>D26+C27*dt</f>
        <v>-6.7688999999999968</v>
      </c>
      <c r="E27">
        <f>E26+D27*dt</f>
        <v>2.5631959999999996</v>
      </c>
      <c r="F27">
        <f>h-g*A27^2/2</f>
        <v>2.6647294999999973</v>
      </c>
    </row>
    <row r="28" spans="1:256" ht="13.5">
      <c r="A28">
        <f>A27+dt</f>
        <v>0.72000000000000042</v>
      </c>
      <c r="B28">
        <f>-F</f>
        <v>-9.8100000000000005</v>
      </c>
      <c r="C28">
        <f>B28/m</f>
        <v>-9.8100000000000005</v>
      </c>
      <c r="D28">
        <f>D27+C28*dt</f>
        <v>-7.0631999999999966</v>
      </c>
      <c r="E28">
        <f>E27+D28*dt</f>
        <v>2.3512999999999997</v>
      </c>
      <c r="F28">
        <f>h-g*A28^2/2</f>
        <v>2.4572479999999968</v>
      </c>
    </row>
    <row r="29" spans="1:256" ht="13.5">
      <c r="A29">
        <f>A28+dt</f>
        <v>0.75000000000000044</v>
      </c>
      <c r="B29">
        <f>-F</f>
        <v>-9.8100000000000005</v>
      </c>
      <c r="C29">
        <f>B29/m</f>
        <v>-9.8100000000000005</v>
      </c>
      <c r="D29">
        <f>D28+C29*dt</f>
        <v>-7.3574999999999964</v>
      </c>
      <c r="E29">
        <f>E28+D29*dt</f>
        <v>2.1305749999999999</v>
      </c>
      <c r="F29">
        <f>h-g*A29^2/2</f>
        <v>2.2409374999999967</v>
      </c>
    </row>
    <row r="30" spans="1:256" ht="13.5">
      <c r="A30">
        <f>A29+dt</f>
        <v>0.78000000000000047</v>
      </c>
      <c r="B30">
        <f>-F</f>
        <v>-9.8100000000000005</v>
      </c>
      <c r="C30">
        <f>B30/m</f>
        <v>-9.8100000000000005</v>
      </c>
      <c r="D30">
        <f>D29+C30*dt</f>
        <v>-7.6517999999999962</v>
      </c>
      <c r="E30">
        <f>E29+D30*dt</f>
        <v>1.9010210000000001</v>
      </c>
      <c r="F30">
        <f>h-g*A30^2/2</f>
        <v>2.0157979999999962</v>
      </c>
    </row>
    <row r="31" spans="1:256" ht="13.5">
      <c r="A31">
        <f>A30+dt</f>
        <v>0.8100000000000005</v>
      </c>
      <c r="B31">
        <f>-F</f>
        <v>-9.8100000000000005</v>
      </c>
      <c r="C31">
        <f>B31/m</f>
        <v>-9.8100000000000005</v>
      </c>
      <c r="D31">
        <f>D30+C31*dt</f>
        <v>-7.9460999999999959</v>
      </c>
      <c r="E31">
        <f>E30+D31*dt</f>
        <v>1.6626380000000003</v>
      </c>
      <c r="F31">
        <f>h-g*A31^2/2</f>
        <v>1.7818294999999957</v>
      </c>
    </row>
    <row r="32" spans="1:256" ht="13.5">
      <c r="A32">
        <f>A31+dt</f>
        <v>0.84000000000000052</v>
      </c>
      <c r="B32">
        <f>-F</f>
        <v>-9.8100000000000005</v>
      </c>
      <c r="C32">
        <f>B32/m</f>
        <v>-9.8100000000000005</v>
      </c>
      <c r="D32">
        <f>D31+C32*dt</f>
        <v>-8.2403999999999957</v>
      </c>
      <c r="E32">
        <f>E31+D32*dt</f>
        <v>1.4154260000000005</v>
      </c>
      <c r="F32">
        <f>h-g*A32^2/2</f>
        <v>1.5390319999999953</v>
      </c>
    </row>
    <row r="33" spans="1:256" ht="13.5">
      <c r="A33">
        <f>A32+dt</f>
        <v>0.87000000000000055</v>
      </c>
      <c r="B33">
        <f>-F</f>
        <v>-9.8100000000000005</v>
      </c>
      <c r="C33">
        <f>B33/m</f>
        <v>-9.8100000000000005</v>
      </c>
      <c r="D33">
        <f>D32+C33*dt</f>
        <v>-8.5346999999999955</v>
      </c>
      <c r="E33">
        <f>E32+D33*dt</f>
        <v>1.1593850000000008</v>
      </c>
      <c r="F33">
        <f>h-g*A33^2/2</f>
        <v>1.2874054999999953</v>
      </c>
    </row>
    <row r="34" spans="1:256" ht="13.5">
      <c r="A34">
        <f>A33+dt</f>
        <v>0.90000000000000058</v>
      </c>
      <c r="B34">
        <f>-F</f>
        <v>-9.8100000000000005</v>
      </c>
      <c r="C34">
        <f>B34/m</f>
        <v>-9.8100000000000005</v>
      </c>
      <c r="D34">
        <f>D33+C34*dt</f>
        <v>-8.8289999999999953</v>
      </c>
      <c r="E34">
        <f>E33+D34*dt</f>
        <v>0.89451500000000095</v>
      </c>
      <c r="F34">
        <f>h-g*A34^2/2</f>
        <v>1.0269499999999945</v>
      </c>
    </row>
    <row r="35" spans="1:256" ht="13.5">
      <c r="A35">
        <f>A34+dt</f>
        <v>0.9300000000000006</v>
      </c>
      <c r="B35">
        <f>-F</f>
        <v>-9.8100000000000005</v>
      </c>
      <c r="C35">
        <f>B35/m</f>
        <v>-9.8100000000000005</v>
      </c>
      <c r="D35">
        <f>D34+C35*dt</f>
        <v>-9.1232999999999951</v>
      </c>
      <c r="E35">
        <f>E34+D35*dt</f>
        <v>0.62081600000000114</v>
      </c>
      <c r="F35">
        <f>h-g*A35^2/2</f>
        <v>0.75766549999999455</v>
      </c>
    </row>
    <row r="36" spans="1:256" ht="13.5">
      <c r="A36">
        <f>A35+dt</f>
        <v>0.96000000000000063</v>
      </c>
      <c r="B36">
        <f>-F</f>
        <v>-9.8100000000000005</v>
      </c>
      <c r="C36">
        <f>B36/m</f>
        <v>-9.8100000000000005</v>
      </c>
      <c r="D36">
        <f>D35+C36*dt</f>
        <v>-9.4175999999999949</v>
      </c>
      <c r="E36">
        <f>E35+D36*dt</f>
        <v>0.33828800000000131</v>
      </c>
      <c r="F36">
        <f>h-g*A36^2/2</f>
        <v>0.47955199999999376</v>
      </c>
    </row>
    <row r="37" spans="1:256" ht="13.5">
      <c r="A37">
        <f>A36+dt</f>
        <v>0.99000000000000066</v>
      </c>
      <c r="B37">
        <f>-F</f>
        <v>-9.8100000000000005</v>
      </c>
      <c r="C37">
        <f>B37/m</f>
        <v>-9.8100000000000005</v>
      </c>
      <c r="D37">
        <f>D36+C37*dt</f>
        <v>-9.7118999999999946</v>
      </c>
      <c r="E37">
        <f>E36+D37*dt</f>
        <v>0.046931000000001499</v>
      </c>
      <c r="F37">
        <f>h-g*A37^2/2</f>
        <v>0.19260949999999344</v>
      </c>
    </row>
    <row r="38" spans="1:256" ht="13.5">
      <c r="A38">
        <f>A37+dt</f>
        <v>1.0200000000000007</v>
      </c>
      <c r="B38">
        <f>-F</f>
        <v>-9.8100000000000005</v>
      </c>
      <c r="C38">
        <f>B38/m</f>
        <v>-9.8100000000000005</v>
      </c>
      <c r="D38">
        <f>D37+C38*dt</f>
        <v>-10.006199999999994</v>
      </c>
      <c r="E38">
        <f>E37+D38*dt</f>
        <v>-0.25325499999999834</v>
      </c>
      <c r="F38">
        <f>h-g*A38^2/2</f>
        <v>-0.10316200000000642</v>
      </c>
    </row>
    <row r="39" spans="1:256" ht="13.5">
      <c r="A39">
        <f>A38+dt</f>
        <v>1.0500000000000007</v>
      </c>
      <c r="B39">
        <f>-F</f>
        <v>-9.8100000000000005</v>
      </c>
      <c r="C39">
        <f>B39/m</f>
        <v>-9.8100000000000005</v>
      </c>
      <c r="D39">
        <f>D38+C39*dt</f>
        <v>-10.300499999999994</v>
      </c>
      <c r="E39">
        <f>E38+D39*dt</f>
        <v>-0.56226999999999816</v>
      </c>
      <c r="F39">
        <f>h-g*A39^2/2</f>
        <v>-0.40776250000000847</v>
      </c>
    </row>
    <row r="40" spans="1:256" ht="13.5">
      <c r="A40">
        <f>A39+dt</f>
        <v>1.0800000000000007</v>
      </c>
      <c r="B40">
        <f>-F</f>
        <v>-9.8100000000000005</v>
      </c>
      <c r="C40">
        <f>B40/m</f>
        <v>-9.8100000000000005</v>
      </c>
      <c r="D40">
        <f>D39+C40*dt</f>
        <v>-10.594799999999994</v>
      </c>
      <c r="E40">
        <f>E39+D40*dt</f>
        <v>-0.88011399999999795</v>
      </c>
      <c r="F40">
        <f>h-g*A40^2/2</f>
        <v>-0.72119200000000827</v>
      </c>
    </row>
    <row r="41" spans="1:256" ht="13.5">
      <c r="A41">
        <f>A40+dt</f>
        <v>1.1100000000000008</v>
      </c>
      <c r="B41">
        <f>-F</f>
        <v>-9.8100000000000005</v>
      </c>
      <c r="C41">
        <f>B41/m</f>
        <v>-9.8100000000000005</v>
      </c>
      <c r="D41">
        <f>D40+C41*dt</f>
        <v>-10.889099999999994</v>
      </c>
      <c r="E41">
        <f>E40+D41*dt</f>
        <v>-1.2067869999999978</v>
      </c>
      <c r="F41">
        <f>h-g*A41^2/2</f>
        <v>-1.0434505000000085</v>
      </c>
    </row>
    <row r="42" spans="1:256" ht="13.5">
      <c r="A42">
        <f>A41+dt</f>
        <v>1.1400000000000008</v>
      </c>
      <c r="B42">
        <f>-F</f>
        <v>-9.8100000000000005</v>
      </c>
      <c r="C42">
        <f>B42/m</f>
        <v>-9.8100000000000005</v>
      </c>
      <c r="D42">
        <f>D41+C42*dt</f>
        <v>-11.183399999999994</v>
      </c>
      <c r="E42">
        <f>E41+D42*dt</f>
        <v>-1.5422889999999976</v>
      </c>
      <c r="F42">
        <f>h-g*A42^2/2</f>
        <v>-1.3745380000000091</v>
      </c>
    </row>
    <row r="43" spans="1:256" ht="13.5">
      <c r="A43">
        <f>A42+dt</f>
        <v>1.1700000000000008</v>
      </c>
      <c r="B43">
        <f>-F</f>
        <v>-9.8100000000000005</v>
      </c>
      <c r="C43">
        <f>B43/m</f>
        <v>-9.8100000000000005</v>
      </c>
      <c r="D43">
        <f>D42+C43*dt</f>
        <v>-11.477699999999993</v>
      </c>
      <c r="E43">
        <f>E42+D43*dt</f>
        <v>-1.8866199999999973</v>
      </c>
      <c r="F43">
        <f>h-g*A43^2/2</f>
        <v>-1.7144545000000102</v>
      </c>
    </row>
    <row r="44" spans="1:256" ht="13.5">
      <c r="A44">
        <f>A43+dt</f>
        <v>1.2000000000000008</v>
      </c>
      <c r="B44">
        <f>-F</f>
        <v>-9.8100000000000005</v>
      </c>
      <c r="C44">
        <f>B44/m</f>
        <v>-9.8100000000000005</v>
      </c>
      <c r="D44">
        <f>D43+C44*dt</f>
        <v>-11.771999999999993</v>
      </c>
      <c r="E44">
        <f>E43+D44*dt</f>
        <v>-2.239779999999997</v>
      </c>
      <c r="F44">
        <f>h-g*A44^2/2</f>
        <v>-2.0632000000000099</v>
      </c>
    </row>
    <row r="45" spans="1:256" ht="13.5">
      <c r="A45">
        <f>A44+dt</f>
        <v>1.2300000000000009</v>
      </c>
      <c r="B45">
        <f>-F</f>
        <v>-9.8100000000000005</v>
      </c>
      <c r="C45">
        <f>B45/m</f>
        <v>-9.8100000000000005</v>
      </c>
      <c r="D45">
        <f>D44+C45*dt</f>
        <v>-12.066299999999993</v>
      </c>
      <c r="E45">
        <f>E44+D45*dt</f>
        <v>-2.6017689999999969</v>
      </c>
      <c r="F45">
        <f>h-g*A45^2/2</f>
        <v>-2.4207745000000109</v>
      </c>
    </row>
    <row r="46" spans="1:256" ht="13.5">
      <c r="A46">
        <f>A45+dt</f>
        <v>1.2600000000000009</v>
      </c>
      <c r="B46">
        <f>-F</f>
        <v>-9.8100000000000005</v>
      </c>
      <c r="C46">
        <f>B46/m</f>
        <v>-9.8100000000000005</v>
      </c>
      <c r="D46">
        <f>D45+C46*dt</f>
        <v>-12.360599999999993</v>
      </c>
      <c r="E46">
        <f>E45+D46*dt</f>
        <v>-2.9725869999999968</v>
      </c>
      <c r="F46">
        <f>h-g*A46^2/2</f>
        <v>-2.7871780000000115</v>
      </c>
    </row>
    <row r="47" spans="1:256" ht="13.5">
      <c r="A47">
        <f>A46+dt</f>
        <v>1.2900000000000009</v>
      </c>
      <c r="B47">
        <f>-F</f>
        <v>-9.8100000000000005</v>
      </c>
      <c r="C47">
        <f>B47/m</f>
        <v>-9.8100000000000005</v>
      </c>
      <c r="D47">
        <f>D46+C47*dt</f>
        <v>-12.654899999999992</v>
      </c>
      <c r="E47">
        <f>E46+D47*dt</f>
        <v>-3.3522339999999966</v>
      </c>
      <c r="F47">
        <f>h-g*A47^2/2</f>
        <v>-3.1624105000000124</v>
      </c>
    </row>
    <row r="48" spans="1:256" ht="13.5">
      <c r="A48">
        <f>A47+dt</f>
        <v>1.320000000000001</v>
      </c>
      <c r="B48">
        <f>-F</f>
        <v>-9.8100000000000005</v>
      </c>
      <c r="C48">
        <f>B48/m</f>
        <v>-9.8100000000000005</v>
      </c>
      <c r="D48">
        <f>D47+C48*dt</f>
        <v>-12.949199999999992</v>
      </c>
      <c r="E48">
        <f>E47+D48*dt</f>
        <v>-3.7407099999999964</v>
      </c>
      <c r="F48">
        <f>h-g*A48^2/2</f>
        <v>-3.5464720000000138</v>
      </c>
    </row>
    <row r="49" spans="1:256" ht="13.5">
      <c r="A49">
        <f>A48+dt</f>
        <v>1.350000000000001</v>
      </c>
      <c r="B49">
        <f>-F</f>
        <v>-9.8100000000000005</v>
      </c>
      <c r="C49">
        <f>B49/m</f>
        <v>-9.8100000000000005</v>
      </c>
      <c r="D49">
        <f>D48+C49*dt</f>
        <v>-13.243499999999992</v>
      </c>
      <c r="E49">
        <f>E48+D49*dt</f>
        <v>-4.1380149999999958</v>
      </c>
      <c r="F49">
        <f>h-g*A49^2/2</f>
        <v>-3.9393625000000139</v>
      </c>
    </row>
    <row r="50" spans="1:256" ht="13.5">
      <c r="A50">
        <f>A49+dt</f>
        <v>1.380000000000001</v>
      </c>
      <c r="B50">
        <f>-F</f>
        <v>-9.8100000000000005</v>
      </c>
      <c r="C50">
        <f>B50/m</f>
        <v>-9.8100000000000005</v>
      </c>
      <c r="D50">
        <f>D49+C50*dt</f>
        <v>-13.537799999999992</v>
      </c>
      <c r="E50">
        <f>E49+D50*dt</f>
        <v>-4.5441489999999956</v>
      </c>
      <c r="F50">
        <f>h-g*A50^2/2</f>
        <v>-4.3410820000000143</v>
      </c>
    </row>
    <row r="51" spans="1:256" ht="13.5">
      <c r="A51">
        <f>A50+dt</f>
        <v>1.410000000000001</v>
      </c>
      <c r="B51">
        <f>-F</f>
        <v>-9.8100000000000005</v>
      </c>
      <c r="C51">
        <f>B51/m</f>
        <v>-9.8100000000000005</v>
      </c>
      <c r="D51">
        <f>D50+C51*dt</f>
        <v>-13.832099999999992</v>
      </c>
      <c r="E51">
        <f>E50+D51*dt</f>
        <v>-4.9591119999999957</v>
      </c>
      <c r="F51">
        <f>h-g*A51^2/2</f>
        <v>-4.7516305000000152</v>
      </c>
    </row>
    <row r="52" spans="1:256" ht="13.5">
      <c r="A52">
        <f>A51+dt</f>
        <v>1.4400000000000011</v>
      </c>
      <c r="B52">
        <f>-F</f>
        <v>-9.8100000000000005</v>
      </c>
      <c r="C52">
        <f>B52/m</f>
        <v>-9.8100000000000005</v>
      </c>
      <c r="D52">
        <f>D51+C52*dt</f>
        <v>-14.126399999999991</v>
      </c>
      <c r="E52">
        <f>E51+D52*dt</f>
        <v>-5.3829039999999955</v>
      </c>
      <c r="F52">
        <f>h-g*A52^2/2</f>
        <v>-5.1710080000000147</v>
      </c>
    </row>
    <row r="53" spans="1:256" ht="13.5">
      <c r="A53">
        <f>A52+dt</f>
        <v>1.4700000000000011</v>
      </c>
      <c r="B53">
        <f>-F</f>
        <v>-9.8100000000000005</v>
      </c>
      <c r="C53">
        <f>B53/m</f>
        <v>-9.8100000000000005</v>
      </c>
      <c r="D53">
        <f>D52+C53*dt</f>
        <v>-14.420699999999991</v>
      </c>
      <c r="E53">
        <f>E52+D53*dt</f>
        <v>-5.8155249999999956</v>
      </c>
      <c r="F53">
        <f>h-g*A53^2/2</f>
        <v>-5.5992145000000164</v>
      </c>
    </row>
    <row r="54" spans="1:256" ht="13.5">
      <c r="A54">
        <f>A53+dt</f>
        <v>1.5000000000000011</v>
      </c>
      <c r="B54">
        <f>-F</f>
        <v>-9.8100000000000005</v>
      </c>
      <c r="C54">
        <f>B54/m</f>
        <v>-9.8100000000000005</v>
      </c>
      <c r="D54">
        <f>D53+C54*dt</f>
        <v>-14.714999999999991</v>
      </c>
      <c r="E54">
        <f>E53+D54*dt</f>
        <v>-6.2569749999999953</v>
      </c>
      <c r="F54">
        <f>h-g*A54^2/2</f>
        <v>-6.0362500000000185</v>
      </c>
    </row>
    <row r="55" spans="1:256" ht="13.5">
      <c r="A55">
        <f>A54+dt</f>
        <v>1.5300000000000011</v>
      </c>
      <c r="B55">
        <f>-F</f>
        <v>-9.8100000000000005</v>
      </c>
      <c r="C55">
        <f>B55/m</f>
        <v>-9.8100000000000005</v>
      </c>
      <c r="D55">
        <f>D54+C55*dt</f>
        <v>-15.009299999999991</v>
      </c>
      <c r="E55">
        <f>E54+D55*dt</f>
        <v>-6.7072539999999954</v>
      </c>
      <c r="F55">
        <f>h-g*A55^2/2</f>
        <v>-6.4821145000000175</v>
      </c>
    </row>
    <row r="56" spans="1:256" ht="13.5">
      <c r="A56">
        <f>A55+dt</f>
        <v>1.5600000000000012</v>
      </c>
      <c r="B56">
        <f>-F</f>
        <v>-9.8100000000000005</v>
      </c>
      <c r="C56">
        <f>B56/m</f>
        <v>-9.8100000000000005</v>
      </c>
      <c r="D56">
        <f>D55+C56*dt</f>
        <v>-15.303599999999991</v>
      </c>
      <c r="E56">
        <f>E55+D56*dt</f>
        <v>-7.166361999999995</v>
      </c>
      <c r="F56">
        <f>h-g*A56^2/2</f>
        <v>-6.9368080000000187</v>
      </c>
    </row>
    <row r="57" spans="1:256" ht="13.5">
      <c r="A57">
        <f>A56+dt</f>
        <v>1.5900000000000012</v>
      </c>
      <c r="B57">
        <f>-F</f>
        <v>-9.8100000000000005</v>
      </c>
      <c r="C57">
        <f>B57/m</f>
        <v>-9.8100000000000005</v>
      </c>
      <c r="D57">
        <f>D56+C57*dt</f>
        <v>-15.59789999999999</v>
      </c>
      <c r="E57">
        <f>E56+D57*dt</f>
        <v>-7.6342989999999951</v>
      </c>
      <c r="F57">
        <f>h-g*A57^2/2</f>
        <v>-7.4003305000000186</v>
      </c>
    </row>
    <row r="58" spans="1:256" ht="13.5">
      <c r="A58">
        <f>A57+dt</f>
        <v>1.6200000000000012</v>
      </c>
      <c r="B58">
        <f>-F</f>
        <v>-9.8100000000000005</v>
      </c>
      <c r="C58">
        <f>B58/m</f>
        <v>-9.8100000000000005</v>
      </c>
      <c r="D58">
        <f>D57+C58*dt</f>
        <v>-15.89219999999999</v>
      </c>
      <c r="E58">
        <f>E57+D58*dt</f>
        <v>-8.1110649999999946</v>
      </c>
      <c r="F58">
        <f>h-g*A58^2/2</f>
        <v>-7.8726820000000206</v>
      </c>
    </row>
    <row r="59" spans="1:256" ht="13.5">
      <c r="A59">
        <f>A58+dt</f>
        <v>1.6500000000000012</v>
      </c>
      <c r="B59">
        <f>-F</f>
        <v>-9.8100000000000005</v>
      </c>
      <c r="C59">
        <f>B59/m</f>
        <v>-9.8100000000000005</v>
      </c>
      <c r="D59">
        <f>D58+C59*dt</f>
        <v>-16.186499999999992</v>
      </c>
      <c r="E59">
        <f>E58+D59*dt</f>
        <v>-8.5966599999999946</v>
      </c>
      <c r="F59">
        <f>h-g*A59^2/2</f>
        <v>-8.3538625000000213</v>
      </c>
    </row>
    <row r="60" spans="1:256" ht="13.5">
      <c r="A60">
        <f>A59+dt</f>
        <v>1.6800000000000013</v>
      </c>
      <c r="B60">
        <f>-F</f>
        <v>-9.8100000000000005</v>
      </c>
      <c r="C60">
        <f>B60/m</f>
        <v>-9.8100000000000005</v>
      </c>
      <c r="D60">
        <f>D59+C60*dt</f>
        <v>-16.480799999999991</v>
      </c>
      <c r="E60">
        <f>E59+D60*dt</f>
        <v>-9.0910839999999951</v>
      </c>
      <c r="F60">
        <f>h-g*A60^2/2</f>
        <v>-8.8438720000000224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16384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16384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2020-03-02T07:31:52Z</dcterms:modified>
  <dcterms:created xsi:type="dcterms:W3CDTF">2020-02-29T21:23:14Z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