
<file path=[Content_Types].xml><?xml version="1.0" encoding="utf-8"?>
<Types xmlns="http://schemas.openxmlformats.org/package/2006/content-types">
  <Default Extension="rels" ContentType="application/vnd.openxmlformats-package.relationships+xml"/>
  <Default Extension="xlbin" ContentType="application/vnd.openxmlformats-officedocument.spreadsheetml.printerSettings"/>
  <Default Extension="xml" ContentType="application/xml"/>
  <Default Extension="vml" ContentType="application/vnd.openxmlformats-officedocument.vmlDrawing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
  <Relationship Id="rId4" Type="http://schemas.openxmlformats.org/officeDocument/2006/relationships/custom-properties" Target="docProps/custom.xml"/>
  <Relationship Id="rId3" Type="http://schemas.openxmlformats.org/package/2006/relationships/metadata/core-properties" Target="docProps/core.xml"/>
  <Relationship Id="rId2" Type="http://schemas.openxmlformats.org/officeDocument/2006/relationships/extended-properties" Target="docProps/app.xml"/>
  <Relationship Id="rId1" Type="http://schemas.openxmlformats.org/officeDocument/2006/relationships/officeDocument" Target="xl/workbook.xml"/>
</Relationships>

</file>

<file path=xl/workbook.xml><?xml version="1.0" encoding="utf-8"?>
<workbook xmlns="http://schemas.openxmlformats.org/spreadsheetml/2006/main" xmlns:r="http://schemas.openxmlformats.org/officeDocument/2006/relationships">
  <fileVersion lastEdited="4" lowestEdited="4" rupBuild="3820"/>
  <workbookPr date1904="0"/>
  <bookViews>
    <workbookView activeTab="0" windowWidth="19200" windowHeight="7490"/>
  </bookViews>
  <sheets>
    <sheet name="Sheet1" sheetId="1" r:id="rId1"/>
    <sheet name="Sheet2" sheetId="2" r:id="rId2"/>
    <sheet name="Sheet3" sheetId="3" r:id="rId3"/>
  </sheets>
  <definedNames>
    <definedName name="m">Sheet1!$I$2</definedName>
    <definedName name="g">Sheet1!$I$3</definedName>
    <definedName name="h">Sheet1!$E$4</definedName>
    <definedName name="F">Sheet1!$L$2</definedName>
    <definedName name="mg">#NAME?</definedName>
    <definedName name="dt">Sheet1!$I$4</definedName>
    <definedName name="_xlnm.Print_Area" localSheetId="0">#REF!</definedName>
    <definedName name="_xlnm.Sheet_Title" localSheetId="0">"Sheet1"</definedName>
    <definedName name="_xlnm.Print_Area" localSheetId="1">#REF!</definedName>
    <definedName name="_xlnm.Sheet_Title" localSheetId="1">"Sheet2"</definedName>
    <definedName name="_xlnm.Print_Area" localSheetId="2">#REF!</definedName>
    <definedName name="_xlnm.Sheet_Title" localSheetId="2">"Sheet3"</definedName>
  </definedNames>
  <calcPr calcMode="auto" iterate="1" iterateCount="100" iterateDelta="0.001"/>
  <webPublishing allowPng="1" css="0" characterSet="UTF-8"/>
</workbook>
</file>

<file path=xl/sharedStrings.xml><?xml version="1.0" encoding="utf-8"?>
<sst xmlns="http://schemas.openxmlformats.org/spreadsheetml/2006/main" uniqueCount="6" count="6">
  <si>
    <t>Analytical solution</t>
  </si>
  <si>
    <t>F</t>
  </si>
  <si>
    <t>m</t>
  </si>
  <si>
    <t>g</t>
  </si>
  <si>
    <t>s</t>
  </si>
  <si>
    <t>dt</t>
  </si>
</sst>
</file>

<file path=xl/styles.xml><?xml version="1.0" encoding="utf-8"?>
<styleSheet xmlns="http://schemas.openxmlformats.org/spreadsheetml/2006/main">
  <fonts count="1">
    <font>
      <b val="0"/>
      <i val="0"/>
      <u val="none"/>
      <color rgb="FF000000"/>
      <name val="Sans"/>
      <vertAlign val="baseline"/>
      <sz val="10"/>
      <strike val="0"/>
    </font>
  </fonts>
  <fills count="2">
    <fill>
      <patternFill patternType="none"/>
    </fill>
    <fill>
      <patternFill patternType="gray125"/>
    </fill>
  </fills>
  <borders count="1">
    <border diagonalUp="0" diagonalDown="0">
      <start style="none">
        <color rgb="FFC7C7C7"/>
      </start>
      <end style="none">
        <color rgb="FFC7C7C7"/>
      </end>
      <top style="none">
        <color rgb="FFC7C7C7"/>
      </top>
      <bottom style="none">
        <color rgb="FFC7C7C7"/>
      </bottom>
    </border>
  </borders>
  <cellStyleXfs count="1">
    <xf fontId="0" fillId="0" borderId="0" numFmtId="0">
      <alignment horizontal="general" vertical="bottom" wrapText="0" shrinkToFit="0" textRotation="0" indent="0"/>
    </xf>
  </cellStyleXfs>
  <cellXfs count="3"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  <xf applyAlignment="1" applyBorder="1" applyFont="1" applyFill="1" applyNumberFormat="1" fontId="0" fillId="0" borderId="0" numFmtId="2" xfId="0">
      <alignment horizontal="general" vertical="bottom" wrapText="0" shrinkToFit="0" textRotation="0" indent="0"/>
    </xf>
    <xf applyAlignment="1" applyBorder="1" applyFont="1" applyFill="1" applyNumberFormat="1" fontId="0" fillId="0" borderId="0" numFmtId="0" xfId="0">
      <alignment horizontal="general" vertical="bottom" wrapText="0" shrinkToFit="0" textRotation="0" indent="0"/>
    </xf>
  </cellXfs>
</styleSheet>
</file>

<file path=xl/_rels/workbook.xml.rels><?xml version="1.0" encoding="UTF-8"?>
<Relationships xmlns="http://schemas.openxmlformats.org/package/2006/relationships">
  <Relationship Id="rId5" Type="http://schemas.openxmlformats.org/officeDocument/2006/relationships/styles" Target="styles.xml"/>
  <Relationship Id="rId4" Type="http://schemas.openxmlformats.org/officeDocument/2006/relationships/sharedStrings" Target="sharedStrings.xml"/>
  <Relationship Id="rId3" Type="http://schemas.openxmlformats.org/officeDocument/2006/relationships/worksheet" Target="worksheets/sheet3.xml"/>
  <Relationship Id="rId2" Type="http://schemas.openxmlformats.org/officeDocument/2006/relationships/worksheet" Target="worksheets/sheet2.xml"/>
  <Relationship Id="rId1" Type="http://schemas.openxmlformats.org/officeDocument/2006/relationships/worksheet" Target="worksheets/sheet1.xml"/>
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gnmx="http://www.gnumeric.org/ext/spreadsheetml">
  <c:roundedCorners val="0"/>
  <c:chart>
    <c:plotArea>
      <c:scatterChart>
        <c:scatterStyle val="marker"/>
        <c:varyColors val="0"/>
        <c:ser>
          <c:idx val="0"/>
          <c:order val="0"/>
          <c:tx>
            <c:strRef>
              <c:f>"Numerical solution"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Sheet1!$A:$A</c:f>
            </c:numRef>
          </c:xVal>
          <c:yVal>
            <c:numRef>
              <c:f>Sheet1!$E:$E</c:f>
            </c:numRef>
          </c:yVal>
          <c:smooth val="0"/>
        </c:ser>
        <c:ser>
          <c:idx val="1"/>
          <c:order val="1"/>
          <c:tx>
            <c:strRef>
              <c:f>"Analytical solution"</c:f>
            </c:strRef>
          </c:tx>
          <c:spPr>
            <a:ln>
              <a:noFill/>
            </a:ln>
            <a:extLst>
              <a:ext uri="http://www.gnumeric.org/ext/spreadsheetml">
                <gnmx:gostyle dashType="auto"/>
              </a:ext>
            </a:extLst>
          </c:spPr>
          <c:marker>
            <c:symbol val="auto"/>
            <c:size val="5"/>
          </c:marker>
          <c:xVal>
            <c:numRef>
              <c:f>Sheet1!$A:$A</c:f>
            </c:numRef>
          </c:xVal>
          <c:yVal>
            <c:numRef>
              <c:f>Sheet1!$F:$F</c:f>
            </c:numRef>
          </c:yVal>
          <c:smooth val="0"/>
        </c:ser>
        <c:axId val="1"/>
        <c:axId val="2"/>
      </c:scatterChart>
      <c:valAx>
        <c:axId val="1"/>
        <c:scaling>
          <c:orientation val="minMax"/>
          <c:max val="1.4278431229270645"/>
        </c:scaling>
        <c:delete val="0"/>
        <c:axPos val="b"/>
        <c:title>
          <c:tx>
            <c:rich>
              <a:bodyPr wrap="none"/>
              <a:p>
                <a:r>
                  <a:t>t [s]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2"/>
        <c:crosses val="min"/>
      </c:valAx>
      <c:valAx>
        <c:axId val="2"/>
        <c:scaling>
          <c:orientation val="minMax"/>
          <c:min val="0"/>
        </c:scaling>
        <c:delete val="0"/>
        <c:axPos val="l"/>
        <c:title>
          <c:tx>
            <c:rich>
              <a:bodyPr wrap="none"/>
              <a:p>
                <a:r>
                  <a:t>x [m]</a:t>
                </a:r>
              </a:p>
            </c:rich>
          </c:tx>
          <c:overlay val="0"/>
          <c:spPr/>
        </c:title>
        <c:numFmt sourceLinked="1" formatCode="0.00"/>
        <c:majorTickMark val="out"/>
        <c:minorTickMark val="none"/>
        <c:spPr/>
        <c:crossAx val="1"/>
        <c:crosses val="min"/>
      </c:valAx>
      <c:spPr>
        <a:solidFill>
          <a:srgbClr val="d0d0d0"/>
        </a:solidFill>
        <a:extLst>
          <a:ext uri="http://www.gnumeric.org/ext/spreadsheetml">
            <gnmx:gostyle pattern="solid" auto-pattern="1" auto-back="1"/>
          </a:ext>
        </a:extLst>
      </c:spPr>
    </c:plotArea>
    <c:legend>
      <c:legendPos val="r"/>
      <c:layout>
        <c:manualLayout>
          <c:xMode val="edge"/>
          <c:yMode val="edge"/>
          <c:x val="0.6644303985455069"/>
          <c:y val="0.09680662763879652"/>
          <c:w val="1"/>
          <c:h val="1"/>
        </c:manualLayout>
      </c:layout>
      <c:spPr>
        <a:extLst>
          <a:ext uri="http://www.gnumeric.org/ext/spreadsheetml">
            <gnmx:gostyle pattern="solid" auto-pattern="1"/>
          </a:ext>
        </a:extLst>
      </c:spPr>
    </c:legend>
  </c:chart>
  <c:spPr>
    <a:extLst>
      <a:ext uri="http://www.gnumeric.org/ext/spreadsheetml">
        <gnmx:gostyle pattern="solid" auto-pattern="1"/>
      </a:ext>
    </a:extLst>
  </c:spPr>
</c:chartSpace>
</file>

<file path=xl/drawings/_rels/drawing1.xml.rels><?xml version="1.0" encoding="UTF-8"?>
<Relationships xmlns="http://schemas.openxmlformats.org/package/2006/relationships">
  <Relationship Id="rId1" Type="http://schemas.openxmlformats.org/officeDocument/2006/relationships/chart" Target="../charts/chart1.xml"/>
</Relationships>
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gnmx="http://www.gnumeric.org/ext/spreadsheetml">
  <xdr:oneCellAnchor>
    <xdr:from>
      <xdr:col>7</xdr:col>
      <xdr:colOff>188419</xdr:colOff>
      <xdr:row>6</xdr:row>
      <xdr:rowOff>171450</xdr:rowOff>
    </xdr:from>
    <xdr:ext cx="5854699" cy="5080000"/>
    <xdr:graphicFrame macro="">
      <xdr:nvGraphicFramePr>
        <xdr:cNvPr id="1" name="Chart 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oneCellAnchor>
</xdr:wsDr>
</file>

<file path=xl/worksheets/_rels/sheet1.xml.rels><?xml version="1.0" encoding="UTF-8"?>
<Relationships xmlns="http://schemas.openxmlformats.org/package/2006/relationships">
  <Relationship Id="rId1" Type="http://schemas.openxmlformats.org/officeDocument/2006/relationships/drawing" Target="../drawings/drawing1.xml"/>
</Relationships>

</file>

<file path=xl/worksheets/sheet1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:IV84"/>
  <sheetViews>
    <sheetView workbookViewId="0" tabSelected="1">
      <selection activeCell="H2" sqref="H2"/>
    </sheetView>
  </sheetViews>
  <sheetFormatPr defaultRowHeight="12.75"/>
  <cols>
    <col min="1" max="5" style="1" width="10.713641826923078" customWidth="1"/>
    <col min="6" max="7" style="1" width="10.713641826923078" bestFit="1" customWidth="1"/>
    <col min="8" max="10" style="1" width="10.713641826923078" customWidth="1"/>
    <col min="11" max="256" style="1" width="10.713641826923078" bestFit="1" customWidth="1"/>
    <col min="257" max="16384" style="2" width="9.142307692307693"/>
  </cols>
  <sheetData>
    <row r="1" spans="1:256" ht="13.5">
      <c r="A1" t="inlineStr">
        <is>
          <t>Discrete solution</t>
        </is>
      </c>
      <c r="F1" t="s">
        <v>0</v>
      </c>
      <c r="H1" t="inlineStr">
        <is>
          <t>Parameters</t>
        </is>
      </c>
    </row>
    <row r="2" spans="1:256" ht="13.5">
      <c r="A2" t="inlineStr">
        <is>
          <t>t</t>
        </is>
      </c>
      <c r="B2" t="s">
        <v>1</v>
      </c>
      <c r="C2" t="inlineStr">
        <is>
          <t>a</t>
        </is>
      </c>
      <c r="D2" t="inlineStr">
        <is>
          <t>v</t>
        </is>
      </c>
      <c r="E2" t="inlineStr">
        <is>
          <t>x</t>
        </is>
      </c>
      <c r="H2" t="s">
        <v>2</v>
      </c>
      <c r="I2">
        <v>1</v>
      </c>
      <c r="J2" t="inlineStr">
        <is>
          <t>kg</t>
        </is>
      </c>
      <c r="K2" s="2" t="s">
        <v>1</v>
      </c>
      <c r="L2" s="2">
        <f>m*g</f>
        <v>9.8100000000000005</v>
      </c>
      <c r="M2" s="2" t="inlineStr">
        <is>
          <t>N</t>
        </is>
      </c>
    </row>
    <row r="3" spans="1:256" ht="13.5">
      <c r="A3" t="inlineStr">
        <is>
          <t>[s]</t>
        </is>
      </c>
      <c r="B3" t="inlineStr">
        <is>
          <t>[N]</t>
        </is>
      </c>
      <c r="C3" t="inlineStr">
        <is>
          <t>[m/s/s]</t>
        </is>
      </c>
      <c r="D3" t="inlineStr">
        <is>
          <t>[m/s]</t>
        </is>
      </c>
      <c r="E3" t="s">
        <v>2</v>
      </c>
      <c r="H3" t="s">
        <v>3</v>
      </c>
      <c r="I3">
        <v>9.8100000000000005</v>
      </c>
      <c r="J3" t="inlineStr">
        <is>
          <t>m/s/s</t>
        </is>
      </c>
      <c r="K3" t="inlineStr">
        <is>
          <t>t_fall</t>
        </is>
      </c>
      <c r="L3">
        <f>SQRT(2*h/g)</f>
        <v>1.4278431229270645</v>
      </c>
      <c r="M3" t="s">
        <v>4</v>
      </c>
    </row>
    <row r="4" spans="1:256" ht="13.5">
      <c r="A4">
        <v>0</v>
      </c>
      <c r="B4">
        <f>-$L$2</f>
        <v>-9.8100000000000005</v>
      </c>
      <c r="C4">
        <f>B4/$I$2</f>
        <v>-9.8100000000000005</v>
      </c>
      <c r="D4">
        <v>0</v>
      </c>
      <c r="E4">
        <v>10</v>
      </c>
      <c r="F4">
        <f>h-g*A4^2/2</f>
        <v>10</v>
      </c>
      <c r="H4" t="s">
        <v>5</v>
      </c>
      <c r="I4">
        <v>0.029999999999999999</v>
      </c>
      <c r="J4" t="s">
        <v>4</v>
      </c>
    </row>
    <row r="5" spans="1:256" ht="13.5">
      <c r="A5">
        <f>A4+$I$4</f>
        <v>0.029999999999999999</v>
      </c>
      <c r="B5">
        <f>-$L$2</f>
        <v>-9.8100000000000005</v>
      </c>
      <c r="C5">
        <f>B5/$I$2</f>
        <v>-9.8100000000000005</v>
      </c>
      <c r="D5">
        <f>D4+C5*$I$4</f>
        <v>-0.29430000000000001</v>
      </c>
      <c r="E5">
        <f>E4+D5*$I$4</f>
        <v>9.9911709999999996</v>
      </c>
      <c r="F5">
        <f>$F$4-$I$3*A5^2/2</f>
        <v>9.9955855000000007</v>
      </c>
    </row>
    <row r="6" spans="1:256" ht="13.5">
      <c r="A6">
        <f>A5+$I$4</f>
        <v>0.059999999999999998</v>
      </c>
      <c r="B6">
        <f>-$L$2</f>
        <v>-9.8100000000000005</v>
      </c>
      <c r="C6">
        <f>B6/$I$2</f>
        <v>-9.8100000000000005</v>
      </c>
      <c r="D6">
        <f>D5+C6*$I$4</f>
        <v>-0.58860000000000001</v>
      </c>
      <c r="E6">
        <f>E5+D6*$I$4</f>
        <v>9.9735129999999987</v>
      </c>
      <c r="F6">
        <f>$F$4-$I$3*A6^2/2</f>
        <v>9.9823419999999992</v>
      </c>
    </row>
    <row r="7" spans="1:256" ht="13.5">
      <c r="A7">
        <f>A6+$I$4</f>
        <v>0.089999999999999997</v>
      </c>
      <c r="B7">
        <f>-$L$2</f>
        <v>-9.8100000000000005</v>
      </c>
      <c r="C7">
        <f>B7/$I$2</f>
        <v>-9.8100000000000005</v>
      </c>
      <c r="D7">
        <f>D6+C7*$I$4</f>
        <v>-0.88290000000000002</v>
      </c>
      <c r="E7">
        <f>E6+D7*$I$4</f>
        <v>9.9470259999999993</v>
      </c>
      <c r="F7">
        <f>$F$4-$I$3*A7^2/2</f>
        <v>9.9602695000000008</v>
      </c>
    </row>
    <row r="8" spans="1:256" ht="13.5">
      <c r="A8">
        <f>A7+$I$4</f>
        <v>0.12</v>
      </c>
      <c r="B8">
        <f>-$L$2</f>
        <v>-9.8100000000000005</v>
      </c>
      <c r="C8">
        <f>B8/$I$2</f>
        <v>-9.8100000000000005</v>
      </c>
      <c r="D8">
        <f>D7+C8*$I$4</f>
        <v>-1.1772</v>
      </c>
      <c r="E8">
        <f>E7+D8*$I$4</f>
        <v>9.9117099999999994</v>
      </c>
      <c r="F8">
        <f>$F$4-$I$3*A8^2/2</f>
        <v>9.9293680000000002</v>
      </c>
    </row>
    <row r="9" spans="1:256" ht="13.5">
      <c r="A9">
        <f>A8+$I$4</f>
        <v>0.14999999999999999</v>
      </c>
      <c r="B9">
        <f>-$L$2</f>
        <v>-9.8100000000000005</v>
      </c>
      <c r="C9">
        <f>B9/$I$2</f>
        <v>-9.8100000000000005</v>
      </c>
      <c r="D9">
        <f>D8+C9*$I$4</f>
        <v>-1.4715</v>
      </c>
      <c r="E9">
        <f>E8+D9*$I$4</f>
        <v>9.867564999999999</v>
      </c>
      <c r="F9">
        <f>$F$4-$I$3*A9^2/2</f>
        <v>9.8896374999999992</v>
      </c>
    </row>
    <row r="10" spans="1:256" ht="13.5">
      <c r="A10">
        <f>A9+$I$4</f>
        <v>0.17999999999999999</v>
      </c>
      <c r="B10">
        <f>-$L$2</f>
        <v>-9.8100000000000005</v>
      </c>
      <c r="C10">
        <f>B10/$I$2</f>
        <v>-9.8100000000000005</v>
      </c>
      <c r="D10">
        <f>D9+C10*$I$4</f>
        <v>-1.7658</v>
      </c>
      <c r="E10">
        <f>E9+D10*$I$4</f>
        <v>9.8145909999999983</v>
      </c>
      <c r="F10">
        <f>$F$4-$I$3*A10^2/2</f>
        <v>9.8410779999999995</v>
      </c>
    </row>
    <row r="11" spans="1:256" ht="13.5">
      <c r="A11">
        <f>A10+$I$4</f>
        <v>0.20999999999999999</v>
      </c>
      <c r="B11">
        <f>-$L$2</f>
        <v>-9.8100000000000005</v>
      </c>
      <c r="C11">
        <f>B11/$I$2</f>
        <v>-9.8100000000000005</v>
      </c>
      <c r="D11">
        <f>D10+C11*$I$4</f>
        <v>-2.0601000000000003</v>
      </c>
      <c r="E11">
        <f>E10+D11*$I$4</f>
        <v>9.7527879999999989</v>
      </c>
      <c r="F11">
        <f>$F$4-$I$3*A11^2/2</f>
        <v>9.7836894999999995</v>
      </c>
    </row>
    <row r="12" spans="1:256" ht="13.5">
      <c r="A12">
        <f>A11+$I$4</f>
        <v>0.23999999999999999</v>
      </c>
      <c r="B12">
        <f>-$L$2</f>
        <v>-9.8100000000000005</v>
      </c>
      <c r="C12">
        <f>B12/$I$2</f>
        <v>-9.8100000000000005</v>
      </c>
      <c r="D12">
        <f>D11+C12*$I$4</f>
        <v>-2.3544</v>
      </c>
      <c r="E12">
        <f>E11+D12*$I$4</f>
        <v>9.6821559999999991</v>
      </c>
      <c r="F12">
        <f>$F$4-$I$3*A12^2/2</f>
        <v>9.7174720000000008</v>
      </c>
    </row>
    <row r="13" spans="1:256" ht="13.5">
      <c r="A13">
        <f>A12+$I$4</f>
        <v>0.27000000000000002</v>
      </c>
      <c r="B13">
        <f>-$L$2</f>
        <v>-9.8100000000000005</v>
      </c>
      <c r="C13">
        <f>B13/$I$2</f>
        <v>-9.8100000000000005</v>
      </c>
      <c r="D13">
        <f>D12+C13*$I$4</f>
        <v>-2.6486999999999998</v>
      </c>
      <c r="E13">
        <f>E12+D13*$I$4</f>
        <v>9.6026949999999989</v>
      </c>
      <c r="F13">
        <f>$F$4-$I$3*A13^2/2</f>
        <v>9.6424254999999999</v>
      </c>
    </row>
    <row r="14" spans="1:256" ht="13.5">
      <c r="A14">
        <f>A13+$I$4</f>
        <v>0.30000000000000004</v>
      </c>
      <c r="B14">
        <f>-$L$2</f>
        <v>-9.8100000000000005</v>
      </c>
      <c r="C14">
        <f>B14/$I$2</f>
        <v>-9.8100000000000005</v>
      </c>
      <c r="D14">
        <f>D13+C14*$I$4</f>
        <v>-2.9429999999999996</v>
      </c>
      <c r="E14">
        <f>E13+D14*$I$4</f>
        <v>9.5144049999999982</v>
      </c>
      <c r="F14">
        <f>$F$4-$I$3*A14^2/2</f>
        <v>9.5585500000000003</v>
      </c>
    </row>
    <row r="15" spans="1:256" ht="13.5">
      <c r="A15">
        <f>A14+$I$4</f>
        <v>0.33000000000000007</v>
      </c>
      <c r="B15">
        <f>-$L$2</f>
        <v>-9.8100000000000005</v>
      </c>
      <c r="C15">
        <f>B15/$I$2</f>
        <v>-9.8100000000000005</v>
      </c>
      <c r="D15">
        <f>D14+C15*$I$4</f>
        <v>-3.2372999999999994</v>
      </c>
      <c r="E15">
        <f>E14+D15*$I$4</f>
        <v>9.4172859999999989</v>
      </c>
      <c r="F15">
        <f>$F$4-$I$3*A15^2/2</f>
        <v>9.4658455000000004</v>
      </c>
    </row>
    <row r="16" spans="1:256" ht="13.5">
      <c r="A16">
        <f>A15+$I$4</f>
        <v>0.3600000000000001</v>
      </c>
      <c r="B16">
        <f>-$L$2</f>
        <v>-9.8100000000000005</v>
      </c>
      <c r="C16">
        <f>B16/$I$2</f>
        <v>-9.8100000000000005</v>
      </c>
      <c r="D16">
        <f>D15+C16*$I$4</f>
        <v>-3.5315999999999992</v>
      </c>
      <c r="E16">
        <f>E15+D16*$I$4</f>
        <v>9.3113379999999992</v>
      </c>
      <c r="F16">
        <f>$F$4-$I$3*A16^2/2</f>
        <v>9.364312</v>
      </c>
    </row>
    <row r="17" spans="1:256" ht="13.5">
      <c r="A17">
        <f>A16+$I$4</f>
        <v>0.39000000000000012</v>
      </c>
      <c r="B17">
        <f>-$L$2</f>
        <v>-9.8100000000000005</v>
      </c>
      <c r="C17">
        <f>B17/$I$2</f>
        <v>-9.8100000000000005</v>
      </c>
      <c r="D17">
        <f>D16+C17*$I$4</f>
        <v>-3.825899999999999</v>
      </c>
      <c r="E17">
        <f>E16+D17*$I$4</f>
        <v>9.1965609999999991</v>
      </c>
      <c r="F17">
        <f>$F$4-$I$3*A17^2/2</f>
        <v>9.2539494999999992</v>
      </c>
    </row>
    <row r="18" spans="1:256" ht="13.5">
      <c r="A18">
        <f>A17+$I$4</f>
        <v>0.42000000000000015</v>
      </c>
      <c r="B18">
        <f>-$L$2</f>
        <v>-9.8100000000000005</v>
      </c>
      <c r="C18">
        <f>B18/$I$2</f>
        <v>-9.8100000000000005</v>
      </c>
      <c r="D18">
        <f>D17+C18*$I$4</f>
        <v>-4.1201999999999988</v>
      </c>
      <c r="E18">
        <f>E17+D18*$I$4</f>
        <v>9.0729549999999985</v>
      </c>
      <c r="F18">
        <f>$F$4-$I$3*A18^2/2</f>
        <v>9.1347579999999997</v>
      </c>
    </row>
    <row r="19" spans="1:256" ht="13.5">
      <c r="A19">
        <f>A18+$I$4</f>
        <v>0.45000000000000018</v>
      </c>
      <c r="B19">
        <f>-$L$2</f>
        <v>-9.8100000000000005</v>
      </c>
      <c r="C19">
        <f>B19/$I$2</f>
        <v>-9.8100000000000005</v>
      </c>
      <c r="D19">
        <f>D18+C19*$I$4</f>
        <v>-4.4144999999999985</v>
      </c>
      <c r="E19">
        <f>E18+D19*$I$4</f>
        <v>8.9405199999999994</v>
      </c>
      <c r="F19">
        <f>$F$4-$I$3*A19^2/2</f>
        <v>9.0067374999999998</v>
      </c>
    </row>
    <row r="20" spans="1:256" ht="13.5">
      <c r="A20">
        <f>A19+$I$4</f>
        <v>0.4800000000000002</v>
      </c>
      <c r="B20">
        <f>-$L$2</f>
        <v>-9.8100000000000005</v>
      </c>
      <c r="C20">
        <f>B20/$I$2</f>
        <v>-9.8100000000000005</v>
      </c>
      <c r="D20">
        <f>D19+C20*$I$4</f>
        <v>-4.7087999999999983</v>
      </c>
      <c r="E20">
        <f>E19+D20*$I$4</f>
        <v>8.7992559999999997</v>
      </c>
      <c r="F20">
        <f>$F$4-$I$3*A20^2/2</f>
        <v>8.8698879999999996</v>
      </c>
    </row>
    <row r="21" spans="1:256" ht="13.5">
      <c r="A21">
        <f>A20+$I$4</f>
        <v>0.51000000000000023</v>
      </c>
      <c r="B21">
        <f>-$L$2</f>
        <v>-9.8100000000000005</v>
      </c>
      <c r="C21">
        <f>B21/$I$2</f>
        <v>-9.8100000000000005</v>
      </c>
      <c r="D21">
        <f>D20+C21*$I$4</f>
        <v>-5.0030999999999981</v>
      </c>
      <c r="E21">
        <f>E20+D21*$I$4</f>
        <v>8.6491629999999997</v>
      </c>
      <c r="F21">
        <f>$F$4-$I$3*A21^2/2</f>
        <v>8.7242094999999988</v>
      </c>
    </row>
    <row r="22" spans="1:256" ht="13.5">
      <c r="A22">
        <f>A21+$I$4</f>
        <v>0.54000000000000026</v>
      </c>
      <c r="B22">
        <f>-$L$2</f>
        <v>-9.8100000000000005</v>
      </c>
      <c r="C22">
        <f>B22/$I$2</f>
        <v>-9.8100000000000005</v>
      </c>
      <c r="D22">
        <f>D21+C22*$I$4</f>
        <v>-5.2973999999999979</v>
      </c>
      <c r="E22">
        <f>E21+D22*$I$4</f>
        <v>8.4902409999999993</v>
      </c>
      <c r="F22">
        <f>$F$4-$I$3*A22^2/2</f>
        <v>8.5697019999999977</v>
      </c>
    </row>
    <row r="23" spans="1:256" ht="13.5">
      <c r="A23">
        <f>A22+$I$4</f>
        <v>0.57000000000000028</v>
      </c>
      <c r="B23">
        <f>-$L$2</f>
        <v>-9.8100000000000005</v>
      </c>
      <c r="C23">
        <f>B23/$I$2</f>
        <v>-9.8100000000000005</v>
      </c>
      <c r="D23">
        <f>D22+C23*$I$4</f>
        <v>-5.5916999999999977</v>
      </c>
      <c r="E23">
        <f>E22+D23*$I$4</f>
        <v>8.3224900000000002</v>
      </c>
      <c r="F23">
        <f>$F$4-$I$3*A23^2/2</f>
        <v>8.4063654999999979</v>
      </c>
    </row>
    <row r="24" spans="1:256" ht="13.5">
      <c r="A24">
        <f>A23+$I$4</f>
        <v>0.60000000000000031</v>
      </c>
      <c r="B24">
        <f>-$L$2</f>
        <v>-9.8100000000000005</v>
      </c>
      <c r="C24">
        <f>B24/$I$2</f>
        <v>-9.8100000000000005</v>
      </c>
      <c r="D24">
        <f>D23+C24*$I$4</f>
        <v>-5.8859999999999975</v>
      </c>
      <c r="E24">
        <f>E23+D24*$I$4</f>
        <v>8.1459100000000007</v>
      </c>
      <c r="F24">
        <f>$F$4-$I$3*A24^2/2</f>
        <v>8.2341999999999977</v>
      </c>
    </row>
    <row r="25" spans="1:256" ht="13.5">
      <c r="A25">
        <f>A24+$I$4</f>
        <v>0.63000000000000034</v>
      </c>
      <c r="B25">
        <f>-$L$2</f>
        <v>-9.8100000000000005</v>
      </c>
      <c r="C25">
        <f>B25/$I$2</f>
        <v>-9.8100000000000005</v>
      </c>
      <c r="D25">
        <f>D24+C25*$I$4</f>
        <v>-6.1802999999999972</v>
      </c>
      <c r="E25">
        <f>E24+D25*$I$4</f>
        <v>7.9605010000000007</v>
      </c>
      <c r="F25">
        <f>$F$4-$I$3*A25^2/2</f>
        <v>8.0532054999999971</v>
      </c>
    </row>
    <row r="26" spans="1:256" ht="13.5">
      <c r="A26">
        <f>A25+$I$4</f>
        <v>0.66000000000000036</v>
      </c>
      <c r="B26">
        <f>-$L$2</f>
        <v>-9.8100000000000005</v>
      </c>
      <c r="C26">
        <f>B26/$I$2</f>
        <v>-9.8100000000000005</v>
      </c>
      <c r="D26">
        <f>D25+C26*$I$4</f>
        <v>-6.474599999999997</v>
      </c>
      <c r="E26">
        <f>E25+D26*$I$4</f>
        <v>7.7662630000000004</v>
      </c>
      <c r="F26">
        <f>$F$4-$I$3*A26^2/2</f>
        <v>7.8633819999999979</v>
      </c>
    </row>
    <row r="27" spans="1:256" ht="13.5">
      <c r="A27">
        <f>A26+$I$4</f>
        <v>0.69000000000000039</v>
      </c>
      <c r="B27">
        <f>-$L$2</f>
        <v>-9.8100000000000005</v>
      </c>
      <c r="C27">
        <f>B27/$I$2</f>
        <v>-9.8100000000000005</v>
      </c>
      <c r="D27">
        <f>D26+C27*$I$4</f>
        <v>-6.7688999999999968</v>
      </c>
      <c r="E27">
        <f>E26+D27*$I$4</f>
        <v>7.5631960000000005</v>
      </c>
      <c r="F27">
        <f>$F$4-$I$3*A27^2/2</f>
        <v>7.6647294999999973</v>
      </c>
    </row>
    <row r="28" spans="1:256" ht="13.5">
      <c r="A28">
        <f>A27+$I$4</f>
        <v>0.72000000000000042</v>
      </c>
      <c r="B28">
        <f>-$L$2</f>
        <v>-9.8100000000000005</v>
      </c>
      <c r="C28">
        <f>B28/$I$2</f>
        <v>-9.8100000000000005</v>
      </c>
      <c r="D28">
        <f>D27+C28*$I$4</f>
        <v>-7.0631999999999966</v>
      </c>
      <c r="E28">
        <f>E27+D28*$I$4</f>
        <v>7.3513000000000002</v>
      </c>
      <c r="F28">
        <f>$F$4-$I$3*A28^2/2</f>
        <v>7.4572479999999963</v>
      </c>
    </row>
    <row r="29" spans="1:256" ht="13.5">
      <c r="A29">
        <f>A28+$I$4</f>
        <v>0.75000000000000044</v>
      </c>
      <c r="B29">
        <f>-$L$2</f>
        <v>-9.8100000000000005</v>
      </c>
      <c r="C29">
        <f>B29/$I$2</f>
        <v>-9.8100000000000005</v>
      </c>
      <c r="D29">
        <f>D28+C29*$I$4</f>
        <v>-7.3574999999999964</v>
      </c>
      <c r="E29">
        <f>E28+D29*$I$4</f>
        <v>7.1305750000000003</v>
      </c>
      <c r="F29">
        <f>$F$4-$I$3*A29^2/2</f>
        <v>7.2409374999999967</v>
      </c>
    </row>
    <row r="30" spans="1:256" ht="13.5">
      <c r="A30">
        <f>A29+$I$4</f>
        <v>0.78000000000000047</v>
      </c>
      <c r="B30">
        <f>-$L$2</f>
        <v>-9.8100000000000005</v>
      </c>
      <c r="C30">
        <f>B30/$I$2</f>
        <v>-9.8100000000000005</v>
      </c>
      <c r="D30">
        <f>D29+C30*$I$4</f>
        <v>-7.6517999999999962</v>
      </c>
      <c r="E30">
        <f>E29+D30*$I$4</f>
        <v>6.9010210000000001</v>
      </c>
      <c r="F30">
        <f>$F$4-$I$3*A30^2/2</f>
        <v>7.0157979999999966</v>
      </c>
    </row>
    <row r="31" spans="1:256" ht="13.5">
      <c r="A31">
        <f>A30+$I$4</f>
        <v>0.8100000000000005</v>
      </c>
      <c r="B31">
        <f>-$L$2</f>
        <v>-9.8100000000000005</v>
      </c>
      <c r="C31">
        <f>B31/$I$2</f>
        <v>-9.8100000000000005</v>
      </c>
      <c r="D31">
        <f>D30+C31*$I$4</f>
        <v>-7.9460999999999959</v>
      </c>
      <c r="E31">
        <f>E30+D31*$I$4</f>
        <v>6.6626380000000003</v>
      </c>
      <c r="F31">
        <f>$F$4-$I$3*A31^2/2</f>
        <v>6.7818294999999953</v>
      </c>
    </row>
    <row r="32" spans="1:256" ht="13.5">
      <c r="A32">
        <f>A31+$I$4</f>
        <v>0.84000000000000052</v>
      </c>
      <c r="B32">
        <f>-$L$2</f>
        <v>-9.8100000000000005</v>
      </c>
      <c r="C32">
        <f>B32/$I$2</f>
        <v>-9.8100000000000005</v>
      </c>
      <c r="D32">
        <f>D31+C32*$I$4</f>
        <v>-8.2403999999999957</v>
      </c>
      <c r="E32">
        <f>E31+D32*$I$4</f>
        <v>6.4154260000000001</v>
      </c>
      <c r="F32">
        <f>$F$4-$I$3*A32^2/2</f>
        <v>6.5390319999999953</v>
      </c>
    </row>
    <row r="33" spans="1:256" ht="13.5">
      <c r="A33">
        <f>A32+$I$4</f>
        <v>0.87000000000000055</v>
      </c>
      <c r="B33">
        <f>-$L$2</f>
        <v>-9.8100000000000005</v>
      </c>
      <c r="C33">
        <f>B33/$I$2</f>
        <v>-9.8100000000000005</v>
      </c>
      <c r="D33">
        <f>D32+C33*$I$4</f>
        <v>-8.5346999999999955</v>
      </c>
      <c r="E33">
        <f>E32+D33*$I$4</f>
        <v>6.1593850000000003</v>
      </c>
      <c r="F33">
        <f>$F$4-$I$3*A33^2/2</f>
        <v>6.2874054999999949</v>
      </c>
    </row>
    <row r="34" spans="1:256" ht="13.5">
      <c r="A34">
        <f>A33+$I$4</f>
        <v>0.90000000000000058</v>
      </c>
      <c r="B34">
        <f>-$L$2</f>
        <v>-9.8100000000000005</v>
      </c>
      <c r="C34">
        <f>B34/$I$2</f>
        <v>-9.8100000000000005</v>
      </c>
      <c r="D34">
        <f>D33+C34*$I$4</f>
        <v>-8.8289999999999953</v>
      </c>
      <c r="E34">
        <f>E33+D34*$I$4</f>
        <v>5.8945150000000002</v>
      </c>
      <c r="F34">
        <f>$F$4-$I$3*A34^2/2</f>
        <v>6.026949999999994</v>
      </c>
    </row>
    <row r="35" spans="1:256" ht="13.5">
      <c r="A35">
        <f>A34+$I$4</f>
        <v>0.9300000000000006</v>
      </c>
      <c r="B35">
        <f>-$L$2</f>
        <v>-9.8100000000000005</v>
      </c>
      <c r="C35">
        <f>B35/$I$2</f>
        <v>-9.8100000000000005</v>
      </c>
      <c r="D35">
        <f>D34+C35*$I$4</f>
        <v>-9.1232999999999951</v>
      </c>
      <c r="E35">
        <f>E34+D35*$I$4</f>
        <v>5.6208160000000005</v>
      </c>
      <c r="F35">
        <f>$F$4-$I$3*A35^2/2</f>
        <v>5.7576654999999946</v>
      </c>
    </row>
    <row r="36" spans="1:256" ht="13.5">
      <c r="A36">
        <f>A35+$I$4</f>
        <v>0.96000000000000063</v>
      </c>
      <c r="B36">
        <f>-$L$2</f>
        <v>-9.8100000000000005</v>
      </c>
      <c r="C36">
        <f>B36/$I$2</f>
        <v>-9.8100000000000005</v>
      </c>
      <c r="D36">
        <f>D35+C36*$I$4</f>
        <v>-9.4175999999999949</v>
      </c>
      <c r="E36">
        <f>E35+D36*$I$4</f>
        <v>5.3382880000000004</v>
      </c>
      <c r="F36">
        <f>$F$4-$I$3*A36^2/2</f>
        <v>5.4795519999999938</v>
      </c>
    </row>
    <row r="37" spans="1:256" ht="13.5">
      <c r="A37">
        <f>A36+$I$4</f>
        <v>0.99000000000000066</v>
      </c>
      <c r="B37">
        <f>-$L$2</f>
        <v>-9.8100000000000005</v>
      </c>
      <c r="C37">
        <f>B37/$I$2</f>
        <v>-9.8100000000000005</v>
      </c>
      <c r="D37">
        <f>D36+C37*$I$4</f>
        <v>-9.7118999999999946</v>
      </c>
      <c r="E37">
        <f>E36+D37*$I$4</f>
        <v>5.0469310000000007</v>
      </c>
      <c r="F37">
        <f>$F$4-$I$3*A37^2/2</f>
        <v>5.1926094999999934</v>
      </c>
    </row>
    <row r="38" spans="1:256" ht="13.5">
      <c r="A38">
        <f>A37+$I$4</f>
        <v>1.0200000000000007</v>
      </c>
      <c r="B38">
        <f>-$L$2</f>
        <v>-9.8100000000000005</v>
      </c>
      <c r="C38">
        <f>B38/$I$2</f>
        <v>-9.8100000000000005</v>
      </c>
      <c r="D38">
        <f>D37+C38*$I$4</f>
        <v>-10.006199999999994</v>
      </c>
      <c r="E38">
        <f>E37+D38*$I$4</f>
        <v>4.7467450000000007</v>
      </c>
      <c r="F38">
        <f>$F$4-$I$3*A38^2/2</f>
        <v>4.8968379999999936</v>
      </c>
    </row>
    <row r="39" spans="1:256" ht="13.5">
      <c r="A39">
        <f>A38+$I$4</f>
        <v>1.0500000000000007</v>
      </c>
      <c r="B39">
        <f>-$L$2</f>
        <v>-9.8100000000000005</v>
      </c>
      <c r="C39">
        <f>B39/$I$2</f>
        <v>-9.8100000000000005</v>
      </c>
      <c r="D39">
        <f>D38+C39*$I$4</f>
        <v>-10.300499999999994</v>
      </c>
      <c r="E39">
        <f>E38+D39*$I$4</f>
        <v>4.4377300000000011</v>
      </c>
      <c r="F39">
        <f>$F$4-$I$3*A39^2/2</f>
        <v>4.5922374999999915</v>
      </c>
    </row>
    <row r="40" spans="1:256" ht="13.5">
      <c r="A40">
        <f>A39+$I$4</f>
        <v>1.0800000000000007</v>
      </c>
      <c r="B40">
        <f>-$L$2</f>
        <v>-9.8100000000000005</v>
      </c>
      <c r="C40">
        <f>B40/$I$2</f>
        <v>-9.8100000000000005</v>
      </c>
      <c r="D40">
        <f>D39+C40*$I$4</f>
        <v>-10.594799999999994</v>
      </c>
      <c r="E40">
        <f>E39+D40*$I$4</f>
        <v>4.119886000000001</v>
      </c>
      <c r="F40">
        <f>$F$4-$I$3*A40^2/2</f>
        <v>4.2788079999999917</v>
      </c>
    </row>
    <row r="41" spans="1:256" ht="13.5">
      <c r="A41">
        <f>A40+$I$4</f>
        <v>1.1100000000000008</v>
      </c>
      <c r="B41">
        <f>-$L$2</f>
        <v>-9.8100000000000005</v>
      </c>
      <c r="C41">
        <f>B41/$I$2</f>
        <v>-9.8100000000000005</v>
      </c>
      <c r="D41">
        <f>D40+C41*$I$4</f>
        <v>-10.889099999999994</v>
      </c>
      <c r="E41">
        <f>E40+D41*$I$4</f>
        <v>3.7932130000000011</v>
      </c>
      <c r="F41">
        <f>$F$4-$I$3*A41^2/2</f>
        <v>3.9565494999999915</v>
      </c>
    </row>
    <row r="42" spans="1:256" ht="13.5">
      <c r="A42">
        <f>A41+$I$4</f>
        <v>1.1400000000000008</v>
      </c>
      <c r="B42">
        <f>-$L$2</f>
        <v>-9.8100000000000005</v>
      </c>
      <c r="C42">
        <f>B42/$I$2</f>
        <v>-9.8100000000000005</v>
      </c>
      <c r="D42">
        <f>D41+C42*$I$4</f>
        <v>-11.183399999999994</v>
      </c>
      <c r="E42">
        <f>E41+D42*$I$4</f>
        <v>3.4577110000000011</v>
      </c>
      <c r="F42">
        <f>$F$4-$I$3*A42^2/2</f>
        <v>3.6254619999999909</v>
      </c>
    </row>
    <row r="43" spans="1:256" ht="13.5">
      <c r="A43">
        <f>A42+$I$4</f>
        <v>1.1700000000000008</v>
      </c>
      <c r="B43">
        <f>-$L$2</f>
        <v>-9.8100000000000005</v>
      </c>
      <c r="C43">
        <f>B43/$I$2</f>
        <v>-9.8100000000000005</v>
      </c>
      <c r="D43">
        <f>D42+C43*$I$4</f>
        <v>-11.477699999999993</v>
      </c>
      <c r="E43">
        <f>E42+D43*$I$4</f>
        <v>3.1133800000000011</v>
      </c>
      <c r="F43">
        <f>$F$4-$I$3*A43^2/2</f>
        <v>3.2855454999999898</v>
      </c>
    </row>
    <row r="44" spans="1:256" ht="13.5">
      <c r="A44">
        <f>A43+$I$4</f>
        <v>1.2000000000000008</v>
      </c>
      <c r="B44">
        <f>-$L$2</f>
        <v>-9.8100000000000005</v>
      </c>
      <c r="C44">
        <f>B44/$I$2</f>
        <v>-9.8100000000000005</v>
      </c>
      <c r="D44">
        <f>D43+C44*$I$4</f>
        <v>-11.771999999999993</v>
      </c>
      <c r="E44">
        <f>E43+D44*$I$4</f>
        <v>2.7602200000000012</v>
      </c>
      <c r="F44">
        <f>$F$4-$I$3*A44^2/2</f>
        <v>2.9367999999999901</v>
      </c>
    </row>
    <row r="45" spans="1:256" ht="13.5">
      <c r="A45">
        <f>A44+$I$4</f>
        <v>1.2300000000000009</v>
      </c>
      <c r="B45">
        <f>-$L$2</f>
        <v>-9.8100000000000005</v>
      </c>
      <c r="C45">
        <f>B45/$I$2</f>
        <v>-9.8100000000000005</v>
      </c>
      <c r="D45">
        <f>D44+C45*$I$4</f>
        <v>-12.066299999999993</v>
      </c>
      <c r="E45">
        <f>E44+D45*$I$4</f>
        <v>2.3982310000000013</v>
      </c>
      <c r="F45">
        <f>$F$4-$I$3*A45^2/2</f>
        <v>2.5792254999999891</v>
      </c>
    </row>
    <row r="46" spans="1:256" ht="13.5">
      <c r="A46">
        <f>A45+$I$4</f>
        <v>1.2600000000000009</v>
      </c>
      <c r="B46">
        <f>-$L$2</f>
        <v>-9.8100000000000005</v>
      </c>
      <c r="C46">
        <f>B46/$I$2</f>
        <v>-9.8100000000000005</v>
      </c>
      <c r="D46">
        <f>D45+C46*$I$4</f>
        <v>-12.360599999999993</v>
      </c>
      <c r="E46">
        <f>E45+D46*$I$4</f>
        <v>2.0274130000000015</v>
      </c>
      <c r="F46">
        <f>$F$4-$I$3*A46^2/2</f>
        <v>2.2128219999999885</v>
      </c>
    </row>
    <row r="47" spans="1:256" ht="13.5">
      <c r="A47">
        <f>A46+$I$4</f>
        <v>1.2900000000000009</v>
      </c>
      <c r="B47">
        <f>-$L$2</f>
        <v>-9.8100000000000005</v>
      </c>
      <c r="C47">
        <f>B47/$I$2</f>
        <v>-9.8100000000000005</v>
      </c>
      <c r="D47">
        <f>D46+C47*$I$4</f>
        <v>-12.654899999999992</v>
      </c>
      <c r="E47">
        <f>E46+D47*$I$4</f>
        <v>1.6477660000000016</v>
      </c>
      <c r="F47">
        <f>$F$4-$I$3*A47^2/2</f>
        <v>1.8375894999999876</v>
      </c>
    </row>
    <row r="48" spans="1:256" ht="13.5">
      <c r="A48">
        <f>A47+$I$4</f>
        <v>1.320000000000001</v>
      </c>
      <c r="B48">
        <f>-$L$2</f>
        <v>-9.8100000000000005</v>
      </c>
      <c r="C48">
        <f>B48/$I$2</f>
        <v>-9.8100000000000005</v>
      </c>
      <c r="D48">
        <f>D47+C48*$I$4</f>
        <v>-12.949199999999992</v>
      </c>
      <c r="E48">
        <f>E47+D48*$I$4</f>
        <v>1.2592900000000018</v>
      </c>
      <c r="F48">
        <f>$F$4-$I$3*A48^2/2</f>
        <v>1.4535279999999862</v>
      </c>
    </row>
    <row r="49" spans="1:256" ht="13.5">
      <c r="A49">
        <f>A48+$I$4</f>
        <v>1.350000000000001</v>
      </c>
      <c r="B49">
        <f>-$L$2</f>
        <v>-9.8100000000000005</v>
      </c>
      <c r="C49">
        <f>B49/$I$2</f>
        <v>-9.8100000000000005</v>
      </c>
      <c r="D49">
        <f>D48+C49*$I$4</f>
        <v>-13.243499999999992</v>
      </c>
      <c r="E49">
        <f>E48+D49*$I$4</f>
        <v>0.861985000000002</v>
      </c>
      <c r="F49">
        <f>$F$4-$I$3*A49^2/2</f>
        <v>1.0606374999999861</v>
      </c>
    </row>
    <row r="50" spans="1:256" ht="13.5">
      <c r="A50">
        <f>A49+$I$4</f>
        <v>1.380000000000001</v>
      </c>
      <c r="B50">
        <f>-$L$2</f>
        <v>-9.8100000000000005</v>
      </c>
      <c r="C50">
        <f>B50/$I$2</f>
        <v>-9.8100000000000005</v>
      </c>
      <c r="D50">
        <f>D49+C50*$I$4</f>
        <v>-13.537799999999992</v>
      </c>
      <c r="E50">
        <f>E49+D50*$I$4</f>
        <v>0.45585100000000228</v>
      </c>
      <c r="F50">
        <f>$F$4-$I$3*A50^2/2</f>
        <v>0.65891799999998568</v>
      </c>
    </row>
    <row r="51" spans="1:256" ht="13.5">
      <c r="A51">
        <f>A50+$I$4</f>
        <v>1.410000000000001</v>
      </c>
      <c r="B51">
        <f>-$L$2</f>
        <v>-9.8100000000000005</v>
      </c>
      <c r="C51">
        <f>B51/$I$2</f>
        <v>-9.8100000000000005</v>
      </c>
      <c r="D51">
        <f>D50+C51*$I$4</f>
        <v>-13.832099999999992</v>
      </c>
      <c r="E51">
        <f>E50+D51*$I$4</f>
        <v>0.040888000000002533</v>
      </c>
      <c r="F51">
        <f>$F$4-$I$3*A51^2/2</f>
        <v>0.24836949999998481</v>
      </c>
    </row>
    <row r="52" spans="1:256" ht="13.5">
      <c r="A52">
        <f>A51+$I$4</f>
        <v>1.4400000000000011</v>
      </c>
      <c r="B52">
        <f>-$L$2</f>
        <v>-9.8100000000000005</v>
      </c>
      <c r="C52">
        <f>B52/$I$2</f>
        <v>-9.8100000000000005</v>
      </c>
      <c r="D52">
        <f>D51+C52*$I$4</f>
        <v>-14.126399999999991</v>
      </c>
      <c r="E52">
        <f>E51+D52*$I$4</f>
        <v>-0.38290399999999719</v>
      </c>
      <c r="F52">
        <f>$F$4-$I$3*A52^2/2</f>
        <v>-0.1710080000000147</v>
      </c>
    </row>
    <row r="53" spans="1:256" ht="13.5">
      <c r="A53">
        <f>A52+$I$4</f>
        <v>1.4700000000000011</v>
      </c>
      <c r="B53">
        <f>-$L$2</f>
        <v>-9.8100000000000005</v>
      </c>
      <c r="C53">
        <f>B53/$I$2</f>
        <v>-9.8100000000000005</v>
      </c>
      <c r="D53">
        <f>D52+C53*$I$4</f>
        <v>-14.420699999999991</v>
      </c>
      <c r="E53">
        <f>E52+D53*$I$4</f>
        <v>-0.81552499999999695</v>
      </c>
      <c r="F53">
        <f>$F$4-$I$3*A53^2/2</f>
        <v>-0.59921450000001641</v>
      </c>
    </row>
    <row r="54" spans="1:256" ht="13.5">
      <c r="A54">
        <f>A53+$I$4</f>
        <v>1.5000000000000011</v>
      </c>
      <c r="B54">
        <f>-$L$2</f>
        <v>-9.8100000000000005</v>
      </c>
      <c r="C54">
        <f>B54/$I$2</f>
        <v>-9.8100000000000005</v>
      </c>
      <c r="D54">
        <f>D53+C54*$I$4</f>
        <v>-14.714999999999991</v>
      </c>
      <c r="E54">
        <f>E53+D54*$I$4</f>
        <v>-1.2569749999999966</v>
      </c>
      <c r="F54">
        <f>$F$4-$I$3*A54^2/2</f>
        <v>-1.0362500000000185</v>
      </c>
    </row>
    <row r="55" spans="1:256" ht="13.5">
      <c r="A55">
        <f>A54+$I$4</f>
        <v>1.5300000000000011</v>
      </c>
      <c r="B55">
        <f>-$L$2</f>
        <v>-9.8100000000000005</v>
      </c>
      <c r="C55">
        <f>B55/$I$2</f>
        <v>-9.8100000000000005</v>
      </c>
      <c r="D55">
        <f>D54+C55*$I$4</f>
        <v>-15.009299999999991</v>
      </c>
      <c r="E55">
        <f>E54+D55*$I$4</f>
        <v>-1.7072539999999963</v>
      </c>
      <c r="F55">
        <f>$F$4-$I$3*A55^2/2</f>
        <v>-1.4821145000000175</v>
      </c>
    </row>
    <row r="56" spans="1:256" ht="13.5">
      <c r="A56">
        <f>A55+$I$4</f>
        <v>1.5600000000000012</v>
      </c>
      <c r="B56">
        <f>-$L$2</f>
        <v>-9.8100000000000005</v>
      </c>
      <c r="C56">
        <f>B56/$I$2</f>
        <v>-9.8100000000000005</v>
      </c>
      <c r="D56">
        <f>D55+C56*$I$4</f>
        <v>-15.303599999999991</v>
      </c>
      <c r="E56">
        <f>E55+D56*$I$4</f>
        <v>-2.1663619999999959</v>
      </c>
      <c r="F56">
        <f>$F$4-$I$3*A56^2/2</f>
        <v>-1.9368080000000187</v>
      </c>
    </row>
    <row r="57" spans="1:256" ht="13.5">
      <c r="A57">
        <f>A56+$I$4</f>
        <v>1.5900000000000012</v>
      </c>
      <c r="B57">
        <f>-$L$2</f>
        <v>-9.8100000000000005</v>
      </c>
      <c r="C57">
        <f>B57/$I$2</f>
        <v>-9.8100000000000005</v>
      </c>
      <c r="D57">
        <f>D56+C57*$I$4</f>
        <v>-15.59789999999999</v>
      </c>
      <c r="E57">
        <f>E56+D57*$I$4</f>
        <v>-2.6342989999999955</v>
      </c>
      <c r="F57">
        <f>$F$4-$I$3*A57^2/2</f>
        <v>-2.4003305000000186</v>
      </c>
    </row>
    <row r="58" spans="1:256" ht="13.5">
      <c r="A58">
        <f>A57+$I$4</f>
        <v>1.6200000000000012</v>
      </c>
      <c r="B58">
        <f>-$L$2</f>
        <v>-9.8100000000000005</v>
      </c>
      <c r="C58">
        <f>B58/$I$2</f>
        <v>-9.8100000000000005</v>
      </c>
      <c r="D58">
        <f>D57+C58*$I$4</f>
        <v>-15.89219999999999</v>
      </c>
      <c r="E58">
        <f>E57+D58*$I$4</f>
        <v>-3.1110649999999951</v>
      </c>
      <c r="F58">
        <f>$F$4-$I$3*A58^2/2</f>
        <v>-2.8726820000000206</v>
      </c>
    </row>
    <row r="59" spans="1:256" ht="13.5">
      <c r="A59">
        <f>A58+$I$4</f>
        <v>1.6500000000000012</v>
      </c>
      <c r="B59">
        <f>-$L$2</f>
        <v>-9.8100000000000005</v>
      </c>
      <c r="C59">
        <f>B59/$I$2</f>
        <v>-9.8100000000000005</v>
      </c>
      <c r="D59">
        <f>D58+C59*$I$4</f>
        <v>-16.186499999999992</v>
      </c>
      <c r="E59">
        <f>E58+D59*$I$4</f>
        <v>-3.5966599999999946</v>
      </c>
      <c r="F59">
        <f>$F$4-$I$3*A59^2/2</f>
        <v>-3.3538625000000213</v>
      </c>
    </row>
    <row r="60" spans="1:256" ht="13.5">
      <c r="A60">
        <f>A59+$I$4</f>
        <v>1.6800000000000013</v>
      </c>
      <c r="B60">
        <f>-$L$2</f>
        <v>-9.8100000000000005</v>
      </c>
      <c r="C60">
        <f>B60/$I$2</f>
        <v>-9.8100000000000005</v>
      </c>
      <c r="D60">
        <f>D59+C60*$I$4</f>
        <v>-16.480799999999991</v>
      </c>
      <c r="E60">
        <f>E59+D60*$I$4</f>
        <v>-4.0910839999999942</v>
      </c>
      <c r="F60">
        <f>$F$4-$I$3*A60^2/2</f>
        <v>-3.8438720000000224</v>
      </c>
    </row>
    <row r="61" spans="1:256" ht="13.5">
      <c r="A61">
        <f>A60+$I$4</f>
        <v>1.7100000000000013</v>
      </c>
      <c r="B61">
        <f>-$L$2</f>
        <v>-9.8100000000000005</v>
      </c>
      <c r="C61">
        <f>B61/$I$2</f>
        <v>-9.8100000000000005</v>
      </c>
      <c r="D61">
        <f>D60+C61*$I$4</f>
        <v>-16.775099999999991</v>
      </c>
      <c r="E61">
        <f>E60+D61*$I$4</f>
        <v>-4.5943369999999941</v>
      </c>
      <c r="F61">
        <f>$F$4-$I$3*A61^2/2</f>
        <v>-4.3427105000000239</v>
      </c>
    </row>
    <row r="62" spans="1:256" ht="13.5">
      <c r="A62">
        <f>A61+$I$4</f>
        <v>1.7400000000000013</v>
      </c>
      <c r="B62">
        <f>-$L$2</f>
        <v>-9.8100000000000005</v>
      </c>
      <c r="C62">
        <f>B62/$I$2</f>
        <v>-9.8100000000000005</v>
      </c>
      <c r="D62">
        <f>D61+C62*$I$4</f>
        <v>-17.069399999999991</v>
      </c>
      <c r="E62">
        <f>E61+D62*$I$4</f>
        <v>-5.1064189999999936</v>
      </c>
      <c r="F62">
        <f>$F$4-$I$3*A62^2/2</f>
        <v>-4.8503780000000223</v>
      </c>
    </row>
    <row r="63" spans="1:256" ht="13.5">
      <c r="A63">
        <f>A62+$I$4</f>
        <v>1.7700000000000014</v>
      </c>
      <c r="B63">
        <f>-$L$2</f>
        <v>-9.8100000000000005</v>
      </c>
      <c r="C63">
        <f>B63/$I$2</f>
        <v>-9.8100000000000005</v>
      </c>
      <c r="D63">
        <f>D62+C63*$I$4</f>
        <v>-17.363699999999991</v>
      </c>
      <c r="E63">
        <f>E62+D63*$I$4</f>
        <v>-5.6273299999999935</v>
      </c>
      <c r="F63">
        <f>$F$4-$I$3*A63^2/2</f>
        <v>-5.3668745000000229</v>
      </c>
    </row>
    <row r="64" spans="1:256" ht="13.5">
      <c r="A64">
        <f>A63+$I$4</f>
        <v>1.8000000000000014</v>
      </c>
      <c r="B64">
        <f>-$L$2</f>
        <v>-9.8100000000000005</v>
      </c>
      <c r="C64">
        <f>B64/$I$2</f>
        <v>-9.8100000000000005</v>
      </c>
      <c r="D64">
        <f>D63+C64*$I$4</f>
        <v>-17.657999999999991</v>
      </c>
      <c r="E64">
        <f>E63+D64*$I$4</f>
        <v>-6.1570699999999929</v>
      </c>
      <c r="F64">
        <f>$F$4-$I$3*A64^2/2</f>
        <v>-5.8922000000000256</v>
      </c>
    </row>
    <row r="65" spans="1:256" ht="13.5">
      <c r="A65">
        <f>A64+$I$4</f>
        <v>1.8300000000000014</v>
      </c>
      <c r="B65">
        <f>-$L$2</f>
        <v>-9.8100000000000005</v>
      </c>
      <c r="C65">
        <f>B65/$I$2</f>
        <v>-9.8100000000000005</v>
      </c>
      <c r="D65">
        <f>D64+C65*$I$4</f>
        <v>-17.95229999999999</v>
      </c>
      <c r="E65">
        <f>E64+D65*$I$4</f>
        <v>-6.6956389999999928</v>
      </c>
      <c r="F65">
        <f>$F$4-$I$3*A65^2/2</f>
        <v>-6.4263545000000271</v>
      </c>
    </row>
    <row r="66" spans="1:256" ht="13.5">
      <c r="A66">
        <f>A65+$I$4</f>
        <v>1.8600000000000014</v>
      </c>
      <c r="B66">
        <f>-$L$2</f>
        <v>-9.8100000000000005</v>
      </c>
      <c r="C66">
        <f>B66/$I$2</f>
        <v>-9.8100000000000005</v>
      </c>
      <c r="D66">
        <f>D65+C66*$I$4</f>
        <v>-18.24659999999999</v>
      </c>
      <c r="E66">
        <f>E65+D66*$I$4</f>
        <v>-7.2430369999999922</v>
      </c>
      <c r="F66">
        <f>$F$4-$I$3*A66^2/2</f>
        <v>-6.9693380000000253</v>
      </c>
    </row>
    <row r="67" spans="1:256" ht="13.5">
      <c r="A67">
        <f>A66+$I$4</f>
        <v>1.8900000000000015</v>
      </c>
      <c r="B67">
        <f>-$L$2</f>
        <v>-9.8100000000000005</v>
      </c>
      <c r="C67">
        <f>B67/$I$2</f>
        <v>-9.8100000000000005</v>
      </c>
      <c r="D67">
        <f>D66+C67*$I$4</f>
        <v>-18.54089999999999</v>
      </c>
      <c r="E67">
        <f>E66+D67*$I$4</f>
        <v>-7.799263999999992</v>
      </c>
      <c r="F67">
        <f>$F$4-$I$3*A67^2/2</f>
        <v>-7.5211505000000294</v>
      </c>
    </row>
    <row r="68" spans="1:256" ht="13.5">
      <c r="A68">
        <f>A67+$I$4</f>
        <v>1.9200000000000015</v>
      </c>
      <c r="B68">
        <f>-$L$2</f>
        <v>-9.8100000000000005</v>
      </c>
      <c r="C68">
        <f>B68/$I$2</f>
        <v>-9.8100000000000005</v>
      </c>
      <c r="D68">
        <f>D67+C68*$I$4</f>
        <v>-18.83519999999999</v>
      </c>
      <c r="E68">
        <f>E67+D68*$I$4</f>
        <v>-8.3643199999999922</v>
      </c>
      <c r="F68">
        <f>$F$4-$I$3*A68^2/2</f>
        <v>-8.0817920000000285</v>
      </c>
    </row>
    <row r="69" spans="1:256" ht="13.5">
      <c r="A69">
        <f>A68+$I$4</f>
        <v>1.9500000000000015</v>
      </c>
      <c r="B69">
        <f>-$L$2</f>
        <v>-9.8100000000000005</v>
      </c>
      <c r="C69">
        <f>B69/$I$2</f>
        <v>-9.8100000000000005</v>
      </c>
      <c r="D69">
        <f>D68+C69*$I$4</f>
        <v>-19.12949999999999</v>
      </c>
      <c r="E69">
        <f>E68+D69*$I$4</f>
        <v>-8.9382049999999911</v>
      </c>
      <c r="F69">
        <f>$F$4-$I$3*A69^2/2</f>
        <v>-8.6512625000000298</v>
      </c>
    </row>
    <row r="70" spans="1:256" ht="13.5">
      <c r="A70">
        <f>A69+$I$4</f>
        <v>1.9800000000000015</v>
      </c>
      <c r="B70">
        <f>-$L$2</f>
        <v>-9.8100000000000005</v>
      </c>
      <c r="C70">
        <f>B70/$I$2</f>
        <v>-9.8100000000000005</v>
      </c>
      <c r="D70">
        <f>D69+C70*$I$4</f>
        <v>-19.423799999999989</v>
      </c>
      <c r="E70">
        <f>E69+D70*$I$4</f>
        <v>-9.5209189999999904</v>
      </c>
      <c r="F70">
        <f>$F$4-$I$3*A70^2/2</f>
        <v>-9.2295620000000298</v>
      </c>
    </row>
    <row r="71" spans="1:256" ht="13.5">
      <c r="A71">
        <f>A70+$I$4</f>
        <v>2.0100000000000016</v>
      </c>
      <c r="B71">
        <f>-$L$2</f>
        <v>-9.8100000000000005</v>
      </c>
      <c r="C71">
        <f>B71/$I$2</f>
        <v>-9.8100000000000005</v>
      </c>
      <c r="D71">
        <f>D70+C71*$I$4</f>
        <v>-19.718099999999989</v>
      </c>
      <c r="E71">
        <f>E70+D71*$I$4</f>
        <v>-10.11246199999999</v>
      </c>
      <c r="F71">
        <f>$F$4-$I$3*A71^2/2</f>
        <v>-9.816690500000032</v>
      </c>
    </row>
    <row r="72" spans="1:256" ht="13.5">
      <c r="A72">
        <f>A71+$I$4</f>
        <v>2.0400000000000014</v>
      </c>
      <c r="B72">
        <f>-$L$2</f>
        <v>-9.8100000000000005</v>
      </c>
      <c r="C72">
        <f>B72/$I$2</f>
        <v>-9.8100000000000005</v>
      </c>
      <c r="D72">
        <f>D71+C72*$I$4</f>
        <v>-20.012399999999989</v>
      </c>
      <c r="E72">
        <f>E71+D72*$I$4</f>
        <v>-10.71283399999999</v>
      </c>
      <c r="F72">
        <f>$F$4-$I$3*A72^2/2</f>
        <v>-10.412648000000026</v>
      </c>
    </row>
    <row r="73" spans="1:256" ht="13.5">
      <c r="A73">
        <f>A72+$I$4</f>
        <v>2.0700000000000012</v>
      </c>
      <c r="B73">
        <f>-$L$2</f>
        <v>-9.8100000000000005</v>
      </c>
      <c r="C73">
        <f>B73/$I$2</f>
        <v>-9.8100000000000005</v>
      </c>
      <c r="D73">
        <f>D72+C73*$I$4</f>
        <v>-20.306699999999989</v>
      </c>
      <c r="E73">
        <f>E72+D73*$I$4</f>
        <v>-11.322034999999989</v>
      </c>
      <c r="F73">
        <f>$F$4-$I$3*A73^2/2</f>
        <v>-11.017434500000025</v>
      </c>
    </row>
    <row r="74" spans="1:256" ht="13.5">
      <c r="A74">
        <f>A73+$I$4</f>
        <v>2.100000000000001</v>
      </c>
      <c r="B74">
        <f>-$L$2</f>
        <v>-9.8100000000000005</v>
      </c>
      <c r="C74">
        <f>B74/$I$2</f>
        <v>-9.8100000000000005</v>
      </c>
      <c r="D74">
        <f>D73+C74*$I$4</f>
        <v>-20.600999999999988</v>
      </c>
      <c r="E74">
        <f>E73+D74*$I$4</f>
        <v>-11.940064999999988</v>
      </c>
      <c r="F74">
        <f>$F$4-$I$3*A74^2/2</f>
        <v>-11.63105000000002</v>
      </c>
    </row>
    <row r="75" spans="1:256" ht="13.5">
      <c r="A75">
        <f>A74+$I$4</f>
        <v>2.1300000000000008</v>
      </c>
      <c r="B75">
        <f>-$L$2</f>
        <v>-9.8100000000000005</v>
      </c>
      <c r="C75">
        <f>B75/$I$2</f>
        <v>-9.8100000000000005</v>
      </c>
      <c r="D75">
        <f>D74+C75*$I$4</f>
        <v>-20.895299999999988</v>
      </c>
      <c r="E75">
        <f>E74+D75*$I$4</f>
        <v>-12.566923999999988</v>
      </c>
      <c r="F75">
        <f>$F$4-$I$3*A75^2/2</f>
        <v>-12.25349450000002</v>
      </c>
    </row>
    <row r="76" spans="1:256" ht="13.5">
      <c r="A76">
        <f>A75+$I$4</f>
        <v>2.1600000000000006</v>
      </c>
      <c r="B76">
        <f>-$L$2</f>
        <v>-9.8100000000000005</v>
      </c>
      <c r="C76">
        <f>B76/$I$2</f>
        <v>-9.8100000000000005</v>
      </c>
      <c r="D76">
        <f>D75+C76*$I$4</f>
        <v>-21.189599999999988</v>
      </c>
      <c r="E76">
        <f>E75+D76*$I$4</f>
        <v>-13.202611999999988</v>
      </c>
      <c r="F76">
        <f>$F$4-$I$3*A76^2/2</f>
        <v>-12.884768000000012</v>
      </c>
    </row>
    <row r="77" spans="1:256" ht="13.5">
      <c r="A77">
        <f>A76+$I$4</f>
        <v>2.1900000000000004</v>
      </c>
      <c r="B77">
        <f>-$L$2</f>
        <v>-9.8100000000000005</v>
      </c>
      <c r="C77">
        <f>B77/$I$2</f>
        <v>-9.8100000000000005</v>
      </c>
      <c r="D77">
        <f>D76+C77*$I$4</f>
        <v>-21.483899999999988</v>
      </c>
      <c r="E77">
        <f>E76+D77*$I$4</f>
        <v>-13.847128999999988</v>
      </c>
      <c r="F77">
        <f>$F$4-$I$3*A77^2/2</f>
        <v>-13.524870500000009</v>
      </c>
    </row>
    <row r="78" spans="1:256" ht="13.5">
      <c r="A78">
        <f>A77+$I$4</f>
        <v>2.2200000000000002</v>
      </c>
      <c r="B78">
        <f>-$L$2</f>
        <v>-9.8100000000000005</v>
      </c>
      <c r="C78">
        <f>B78/$I$2</f>
        <v>-9.8100000000000005</v>
      </c>
      <c r="D78">
        <f>D77+C78*$I$4</f>
        <v>-21.778199999999988</v>
      </c>
      <c r="E78">
        <f>E77+D78*$I$4</f>
        <v>-14.500474999999987</v>
      </c>
      <c r="F78">
        <f>$F$4-$I$3*A78^2/2</f>
        <v>-14.173802000000006</v>
      </c>
    </row>
    <row r="79" spans="1:256" ht="13.5">
      <c r="A79">
        <f>A78+$I$4</f>
        <v>2.25</v>
      </c>
      <c r="B79">
        <f>-$L$2</f>
        <v>-9.8100000000000005</v>
      </c>
      <c r="C79">
        <f>B79/$I$2</f>
        <v>-9.8100000000000005</v>
      </c>
      <c r="D79">
        <f>D78+C79*$I$4</f>
        <v>-22.072499999999987</v>
      </c>
      <c r="E79">
        <f>E78+D79*$I$4</f>
        <v>-15.162649999999987</v>
      </c>
      <c r="F79">
        <f>$F$4-$I$3*A79^2/2</f>
        <v>-14.8315625</v>
      </c>
    </row>
    <row r="80" spans="1:256" ht="13.5">
      <c r="A80">
        <f>A79+$I$4</f>
        <v>2.2799999999999998</v>
      </c>
      <c r="B80">
        <f>-$L$2</f>
        <v>-9.8100000000000005</v>
      </c>
      <c r="C80">
        <f>B80/$I$2</f>
        <v>-9.8100000000000005</v>
      </c>
      <c r="D80">
        <f>D79+C80*$I$4</f>
        <v>-22.366799999999987</v>
      </c>
      <c r="E80">
        <f>E79+D80*$I$4</f>
        <v>-15.833653999999987</v>
      </c>
      <c r="F80">
        <f>$F$4-$I$3*A80^2/2</f>
        <v>-15.498151999999997</v>
      </c>
    </row>
    <row r="81" spans="1:256" ht="13.5">
      <c r="A81">
        <f>A80+$I$4</f>
        <v>2.3099999999999996</v>
      </c>
      <c r="B81">
        <f>-$L$2</f>
        <v>-9.8100000000000005</v>
      </c>
      <c r="C81">
        <f>B81/$I$2</f>
        <v>-9.8100000000000005</v>
      </c>
      <c r="D81">
        <f>D80+C81*$I$4</f>
        <v>-22.661099999999987</v>
      </c>
      <c r="E81">
        <f>E80+D81*$I$4</f>
        <v>-16.513486999999987</v>
      </c>
      <c r="F81">
        <f>$F$4-$I$3*A81^2/2</f>
        <v>-16.173570499999993</v>
      </c>
    </row>
    <row r="82" spans="1:256" ht="13.5">
      <c r="A82">
        <f>A81+$I$4</f>
        <v>2.3399999999999994</v>
      </c>
      <c r="B82">
        <f>-$L$2</f>
        <v>-9.8100000000000005</v>
      </c>
      <c r="C82">
        <f>B82/$I$2</f>
        <v>-9.8100000000000005</v>
      </c>
      <c r="D82">
        <f>D81+C82*$I$4</f>
        <v>-22.955399999999987</v>
      </c>
      <c r="E82">
        <f>E81+D82*$I$4</f>
        <v>-17.202148999999988</v>
      </c>
      <c r="F82">
        <f>$F$4-$I$3*A82^2/2</f>
        <v>-16.857817999999988</v>
      </c>
    </row>
    <row r="83" spans="1:256" ht="13.5">
      <c r="A83">
        <f>A82+$I$4</f>
        <v>2.3699999999999992</v>
      </c>
      <c r="B83">
        <f>-$L$2</f>
        <v>-9.8100000000000005</v>
      </c>
      <c r="C83">
        <f>B83/$I$2</f>
        <v>-9.8100000000000005</v>
      </c>
      <c r="D83">
        <f>D82+C83*$I$4</f>
        <v>-23.249699999999986</v>
      </c>
      <c r="E83">
        <f>E82+D83*$I$4</f>
        <v>-17.899639999999987</v>
      </c>
      <c r="F83">
        <f>$F$4-$I$3*A83^2/2</f>
        <v>-17.550894499999984</v>
      </c>
    </row>
    <row r="84" spans="1:256" ht="13.5">
      <c r="A84">
        <f>A83+$I$4</f>
        <v>2.399999999999999</v>
      </c>
      <c r="B84">
        <f>-$L$2</f>
        <v>-9.8100000000000005</v>
      </c>
      <c r="C84">
        <f>B84/$I$2</f>
        <v>-9.8100000000000005</v>
      </c>
      <c r="D84">
        <f>D83+C84*$I$4</f>
        <v>-23.543999999999986</v>
      </c>
      <c r="E84">
        <f>E83+D84*$I$4</f>
        <v>-18.605959999999985</v>
      </c>
      <c r="F84">
        <f>$F$4-$I$3*A84^2/2</f>
        <v>-18.252799999999979</v>
      </c>
    </row>
  </sheetData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16384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gnmx="http://www.gnumeric.org/ext/spreadsheetml">
  <sheetPr>
    <pageSetUpPr fitToPage="0"/>
  </sheetPr>
  <dimension ref="A1"/>
  <sheetViews>
    <sheetView workbookViewId="0">
      <selection activeCell="A1" sqref="A1"/>
    </sheetView>
  </sheetViews>
  <sheetFormatPr defaultRowHeight="12.75"/>
  <cols>
    <col min="1" max="1" style="2" width="9.142307692307693"/>
    <col min="2" max="16384" style="2" width="9.142307692307693"/>
  </cols>
  <sheetData/>
  <sheetProtection formatCells="0" formatColumns="0" formatRows="0" insertColumns="0" insertRows="0" insertHyperlinks="0" deleteColumns="0" deleteRows="0" selectLockedCells="1" sort="0" autoFilter="0" pivotTables="0" selectUnlockedCells="1"/>
  <printOptions/>
  <pageMargins left="1" right="1" top="1.6666666666666667" bottom="1.6666666666666667" header="1" footer="1"/>
  <pageSetup blackAndWhite="0" cellComments="asDisplayed" draft="0" errors="displayed" fitToHeight="0" fitToWidth="0" orientation="portrait" pageOrder="downThenOver" paperSize="9" scale="100" useFirstPageNumber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gnumeric</Application>
  <AppVersion>1.1235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modified xsi:type="dcterms:W3CDTF">2020-03-01T14:38:13Z</dcterms:modified>
  <dcterms:created xsi:type="dcterms:W3CDTF">2020-02-29T21:23:14Z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